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EBITI IMPRESE CREDITRICI\2026\"/>
    </mc:Choice>
  </mc:AlternateContent>
  <xr:revisionPtr revIDLastSave="0" documentId="13_ncr:1_{1A90454B-CE61-48EC-AFC0-4A8A14E98C4D}" xr6:coauthVersionLast="47" xr6:coauthVersionMax="47" xr10:uidLastSave="{00000000-0000-0000-0000-000000000000}"/>
  <bookViews>
    <workbookView xWindow="-120" yWindow="-120" windowWidth="29040" windowHeight="15840" firstSheet="6" activeTab="6" xr2:uid="{4288E1FF-EE02-4833-8118-ECDAD87E30F9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Debiti!$A$1:$Z$88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81029"/>
</workbook>
</file>

<file path=xl/calcChain.xml><?xml version="1.0" encoding="utf-8"?>
<calcChain xmlns="http://schemas.openxmlformats.org/spreadsheetml/2006/main">
  <c r="C9" i="6" l="1"/>
  <c r="G9" i="6"/>
  <c r="C10" i="6"/>
  <c r="C11" i="6"/>
  <c r="G11" i="6"/>
  <c r="C13" i="6"/>
  <c r="G13" i="6" s="1"/>
  <c r="G15" i="6"/>
  <c r="L15" i="6"/>
  <c r="J11" i="7"/>
  <c r="AA11" i="7"/>
  <c r="J12" i="7"/>
  <c r="AA12" i="7"/>
  <c r="J13" i="7"/>
  <c r="AA13" i="7"/>
  <c r="J14" i="7"/>
  <c r="AA14" i="7"/>
  <c r="J15" i="7"/>
  <c r="AA15" i="7"/>
  <c r="J16" i="7"/>
  <c r="AA16" i="7"/>
  <c r="J17" i="7"/>
  <c r="AA17" i="7"/>
  <c r="J18" i="7"/>
  <c r="AA18" i="7"/>
  <c r="J19" i="7"/>
  <c r="AA19" i="7"/>
  <c r="J20" i="7"/>
  <c r="AA20" i="7"/>
  <c r="J21" i="7"/>
  <c r="AA21" i="7"/>
  <c r="J22" i="7"/>
  <c r="AA22" i="7"/>
  <c r="J23" i="7"/>
  <c r="AA23" i="7"/>
  <c r="J24" i="7"/>
  <c r="AA24" i="7"/>
  <c r="J25" i="7"/>
  <c r="AA25" i="7"/>
  <c r="J26" i="7"/>
  <c r="AA26" i="7"/>
  <c r="J27" i="7"/>
  <c r="AA27" i="7"/>
  <c r="G29" i="7"/>
  <c r="G5" i="7" s="1"/>
  <c r="H8" i="8"/>
  <c r="AA29" i="7" l="1"/>
  <c r="C7" i="6" s="1"/>
  <c r="L13" i="6" s="1"/>
  <c r="E5" i="6" s="1"/>
</calcChain>
</file>

<file path=xl/sharedStrings.xml><?xml version="1.0" encoding="utf-8"?>
<sst xmlns="http://schemas.openxmlformats.org/spreadsheetml/2006/main" count="502" uniqueCount="278">
  <si>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</si>
  <si>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</si>
  <si>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</si>
  <si>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</si>
  <si>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</si>
  <si>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</si>
  <si>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</si>
  <si>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</si>
  <si>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</si>
  <si>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</si>
  <si>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</si>
  <si>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</si>
  <si>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</si>
  <si>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</si>
  <si>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</si>
  <si>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</si>
  <si>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</si>
  <si>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</si>
  <si>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</si>
  <si>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</si>
  <si>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</si>
  <si>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</si>
  <si>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</si>
  <si>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</si>
  <si>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</si>
  <si>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</si>
  <si>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</si>
  <si>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</si>
  <si>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</si>
  <si>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</si>
  <si>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</si>
  <si>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</si>
  <si>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</si>
  <si>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</si>
  <si>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</si>
  <si>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</si>
  <si>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</si>
  <si>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</si>
  <si>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</si>
  <si>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</si>
  <si>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</si>
  <si>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</si>
  <si>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</si>
  <si>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</si>
  <si>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</si>
  <si>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</si>
  <si>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</si>
  <si>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</si>
  <si>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</si>
  <si>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</si>
  <si>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</si>
  <si>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</si>
  <si>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</si>
  <si>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</si>
  <si>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</si>
  <si>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</si>
  <si>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</si>
  <si>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</si>
  <si>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</si>
  <si>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</si>
  <si>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</si>
  <si>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</si>
  <si>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</si>
  <si>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</si>
  <si>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</si>
  <si>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</si>
  <si>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</si>
  <si>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</si>
  <si>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</si>
  <si>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</si>
  <si>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</si>
  <si>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</si>
  <si>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30/06/2026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</si>
  <si>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</si>
  <si>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</si>
  <si>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</si>
  <si>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</si>
  <si>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</si>
  <si>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</si>
  <si>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</si>
  <si>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</si>
  <si>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</si>
  <si>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</si>
  <si>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</si>
  <si>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</si>
  <si>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</si>
  <si>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</si>
  <si>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</si>
  <si>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</si>
  <si>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</si>
  <si>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</si>
  <si>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</si>
  <si>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</si>
  <si>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</si>
  <si>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</si>
  <si>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</si>
  <si>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</si>
  <si>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</si>
  <si>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</si>
  <si>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</si>
  <si>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</si>
  <si>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</si>
  <si>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</si>
  <si>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</si>
  <si>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</si>
  <si>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</si>
  <si>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</si>
  <si>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</si>
  <si>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</si>
  <si>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</si>
  <si>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</si>
  <si>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</si>
  <si>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</si>
  <si>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</si>
  <si>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</si>
  <si>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</si>
  <si>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</si>
  <si>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</si>
  <si>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San Francesco Al Campo</t>
  </si>
  <si>
    <t>agg. 12/08/2026</t>
  </si>
  <si>
    <t>11/12/2023</t>
  </si>
  <si>
    <t>FE000120230002203139</t>
  </si>
  <si>
    <t>21/07/2023</t>
  </si>
  <si>
    <t>FE000120230000000002203139B/BOLLETTAZIONE MASSIVA Fornitura di gas naturale</t>
  </si>
  <si>
    <t>SI</t>
  </si>
  <si>
    <t>ZEF35E7872</t>
  </si>
  <si>
    <t/>
  </si>
  <si>
    <t>2023</t>
  </si>
  <si>
    <t>5312</t>
  </si>
  <si>
    <t>24/07/2023</t>
  </si>
  <si>
    <t>4</t>
  </si>
  <si>
    <t>AREA TECNICA</t>
  </si>
  <si>
    <t>21/08/2023</t>
  </si>
  <si>
    <t>16/05/2023</t>
  </si>
  <si>
    <t>2512/E</t>
  </si>
  <si>
    <t>12/04/2023</t>
  </si>
  <si>
    <t>AREA RISCOSSIONI</t>
  </si>
  <si>
    <t>ZC91512AD6</t>
  </si>
  <si>
    <t>2583</t>
  </si>
  <si>
    <t>13/04/2023</t>
  </si>
  <si>
    <t>3</t>
  </si>
  <si>
    <t>AREA FINANZIARIA</t>
  </si>
  <si>
    <t>13/05/2023</t>
  </si>
  <si>
    <t>28/04/2026</t>
  </si>
  <si>
    <t>1000261500004451</t>
  </si>
  <si>
    <t>31/03/2026</t>
  </si>
  <si>
    <t>FATTURA GIA' PAGATA</t>
  </si>
  <si>
    <t>BAE4D92422</t>
  </si>
  <si>
    <t>17034893359</t>
  </si>
  <si>
    <t>2026</t>
  </si>
  <si>
    <t>2832</t>
  </si>
  <si>
    <t>05/04/2026</t>
  </si>
  <si>
    <t>1</t>
  </si>
  <si>
    <t>AREA AMMINISTRATIVA</t>
  </si>
  <si>
    <t>1020204</t>
  </si>
  <si>
    <t>05/05/2026</t>
  </si>
  <si>
    <t>29/06/2026</t>
  </si>
  <si>
    <t>00432/F1</t>
  </si>
  <si>
    <t>26/06/2026</t>
  </si>
  <si>
    <t>MANUTENZIONE ORDINARIA PRESIDI ANTINCENDIO PRESENTI PRESSO GLI EDIFICI COMUNALI</t>
  </si>
  <si>
    <t>BABA6B3B41</t>
  </si>
  <si>
    <t>17634426595</t>
  </si>
  <si>
    <t>4933</t>
  </si>
  <si>
    <t>30/06/2026</t>
  </si>
  <si>
    <t>26/07/2026</t>
  </si>
  <si>
    <t>22/06/2026</t>
  </si>
  <si>
    <t>74FVL</t>
  </si>
  <si>
    <t>16/06/2026</t>
  </si>
  <si>
    <t>OPERE DI MANUTENZIONE STRAORDINARIA DEL PIANO SECONDO DI FABBRICATO COMUNALE A USO ARCHIVIO STROICO, SEDE PER ASSOCIAZIONI E COMANDO DI POLIZIA LOCALE INTITOLATO A EMANUELA SETTI CARRARO E FRANCESCA MORVILLO - CUP: G52B25005200006. IMPEGNO DI SPESA. [Ex.I</t>
  </si>
  <si>
    <t>BA8D114E13</t>
  </si>
  <si>
    <t>17566671984</t>
  </si>
  <si>
    <t>4634</t>
  </si>
  <si>
    <t>1050104</t>
  </si>
  <si>
    <t>16/07/2026</t>
  </si>
  <si>
    <t>31/12/2021</t>
  </si>
  <si>
    <t>FPA 1/21</t>
  </si>
  <si>
    <t>02/02/2021</t>
  </si>
  <si>
    <t>CIG: Z522EDD389</t>
  </si>
  <si>
    <t>4471760918</t>
  </si>
  <si>
    <t>2021</t>
  </si>
  <si>
    <t>746</t>
  </si>
  <si>
    <t>04/03/2021</t>
  </si>
  <si>
    <t>08/03/2018</t>
  </si>
  <si>
    <t>01866058020083A</t>
  </si>
  <si>
    <t>02/03/2018</t>
  </si>
  <si>
    <t>97059711</t>
  </si>
  <si>
    <t>2018</t>
  </si>
  <si>
    <t>1614</t>
  </si>
  <si>
    <t>03/03/2018</t>
  </si>
  <si>
    <t>*</t>
  </si>
  <si>
    <t>02/04/2018</t>
  </si>
  <si>
    <t>31/12/2020</t>
  </si>
  <si>
    <t>2020004740</t>
  </si>
  <si>
    <t>03/03/2020</t>
  </si>
  <si>
    <t>Contributo a favore GSE art. 17 D.M. 28 dicembre 2012 - Codice identificativo richiesta: CT00322547</t>
  </si>
  <si>
    <t>2619908161</t>
  </si>
  <si>
    <t>2020</t>
  </si>
  <si>
    <t>1828</t>
  </si>
  <si>
    <t>04/03/2020</t>
  </si>
  <si>
    <t>03/04/2020</t>
  </si>
  <si>
    <t>2020004741</t>
  </si>
  <si>
    <t>Contributo a favore GSE art. 17 D.M. 28 dicembre 2012 - Codice identificativo richiesta: CT00335811</t>
  </si>
  <si>
    <t>2619915422</t>
  </si>
  <si>
    <t>1827</t>
  </si>
  <si>
    <t>02/04/2020</t>
  </si>
  <si>
    <t>43/26</t>
  </si>
  <si>
    <t>09/06/2026</t>
  </si>
  <si>
    <t>FORNITURA E POSA DI VETRI PER SERRAMENTI SCUOLA PRIMARIA ITALO CALVINO SITA IN VIA CESARE PAVESE, 5 A SEGUITO DI ROTTURA.</t>
  </si>
  <si>
    <t>BA634FCA02</t>
  </si>
  <si>
    <t>17586505448</t>
  </si>
  <si>
    <t>4712</t>
  </si>
  <si>
    <t>18/06/2026</t>
  </si>
  <si>
    <t>18/07/2026</t>
  </si>
  <si>
    <t>25/10/2024</t>
  </si>
  <si>
    <t>2/E</t>
  </si>
  <si>
    <t>27/03/2024</t>
  </si>
  <si>
    <t>CIG : B0F3D4A3B7 contributo ambientale assolto Regolamento UE N.679/2016- Privacy - Disponibile in negozio</t>
  </si>
  <si>
    <t>B0F3D4A3B7</t>
  </si>
  <si>
    <t>11787722756</t>
  </si>
  <si>
    <t>2024</t>
  </si>
  <si>
    <t>2399</t>
  </si>
  <si>
    <t>29/03/2024</t>
  </si>
  <si>
    <t>26/04/2024</t>
  </si>
  <si>
    <t>04/06/2026</t>
  </si>
  <si>
    <t>88</t>
  </si>
  <si>
    <t>01/06/2026</t>
  </si>
  <si>
    <t>SERVIZIO SOSTITUTIVO MENSA DIPENDENTI COMUNALI PERIODO OTTOBRE 2025 - SETTEMBRE 2026 - IMPEGNO DI SPESA.</t>
  </si>
  <si>
    <t>B87D42534B</t>
  </si>
  <si>
    <t>17442434917</t>
  </si>
  <si>
    <t>4225</t>
  </si>
  <si>
    <t>6</t>
  </si>
  <si>
    <t>AREA PERSONALE</t>
  </si>
  <si>
    <t>01/07/2026</t>
  </si>
  <si>
    <t>19/02/2026</t>
  </si>
  <si>
    <t>2026/319/2</t>
  </si>
  <si>
    <t>23/01/2026</t>
  </si>
  <si>
    <t>Determina Area Tecnica n.589 del 27/10/2023; PROGETTO FINANZIATO DA U.E. - PNRR M1C1 MISURA 1.4.1. ESPERIENZA DEL CITTADINO NEI SERVIZI PUBBLICI COMUNI</t>
  </si>
  <si>
    <t>A01DAF533D</t>
  </si>
  <si>
    <t>16511574280</t>
  </si>
  <si>
    <t>627</t>
  </si>
  <si>
    <t>26/01/2026</t>
  </si>
  <si>
    <t>25/02/2026</t>
  </si>
  <si>
    <t>07/05/2026</t>
  </si>
  <si>
    <t>2026/4524/2</t>
  </si>
  <si>
    <t>29/04/2026</t>
  </si>
  <si>
    <t>Determina n. 156 del 09.03.2026 Area Finanziaria Uff. Ragioneria</t>
  </si>
  <si>
    <t>BAC285BA29</t>
  </si>
  <si>
    <t>17214804020</t>
  </si>
  <si>
    <t>3507</t>
  </si>
  <si>
    <t>30/04/2026</t>
  </si>
  <si>
    <t>06/07/2026</t>
  </si>
  <si>
    <t>30/05/2026</t>
  </si>
  <si>
    <t>08/11/2025</t>
  </si>
  <si>
    <t>31/10/2025</t>
  </si>
  <si>
    <t>Z8F3B0F952</t>
  </si>
  <si>
    <t>15917587094</t>
  </si>
  <si>
    <t>2025</t>
  </si>
  <si>
    <t>7823</t>
  </si>
  <si>
    <t>05/11/2025</t>
  </si>
  <si>
    <t>04/12/2025</t>
  </si>
  <si>
    <t>20/01/2026</t>
  </si>
  <si>
    <t>14/01/2026</t>
  </si>
  <si>
    <t>IMPEGNO DI SPESA PER INDENNITA DI PRESENZA PER LA PARTECIPAZIONE ALLE SEDUTE DELLA COMMISSIONE EDILIZIA COMUNALE. 2 SEMESTRE ANNO 2024 E ANNO 2025</t>
  </si>
  <si>
    <t>NO</t>
  </si>
  <si>
    <t>16436412939</t>
  </si>
  <si>
    <t>295</t>
  </si>
  <si>
    <t>15/01/2026</t>
  </si>
  <si>
    <t>20/07/2026</t>
  </si>
  <si>
    <t>13/02/2026</t>
  </si>
  <si>
    <t>7X04235339</t>
  </si>
  <si>
    <t>12/12/2020</t>
  </si>
  <si>
    <t>1BIM 2021</t>
  </si>
  <si>
    <t>2557561619</t>
  </si>
  <si>
    <t>4231668644</t>
  </si>
  <si>
    <t>8400</t>
  </si>
  <si>
    <t>18/12/2020</t>
  </si>
  <si>
    <t>17/01/2021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</si>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</sst>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i/>
      <sz val="8"/>
      <name val="Calibri"/>
      <family val="2"/>
    </font>
    <font>
      <sz val="1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39" fillId="0" borderId="0" applyFont="0" applyFill="0" applyBorder="0" applyAlignment="0" applyProtection="0"/>
    <xf numFmtId="0" fontId="7" fillId="7" borderId="1" applyNumberFormat="0" applyAlignment="0" applyProtection="0"/>
    <xf numFmtId="41" fontId="39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9" fillId="0" borderId="0"/>
    <xf numFmtId="0" fontId="39" fillId="0" borderId="0"/>
    <xf numFmtId="0" fontId="37" fillId="0" borderId="0"/>
    <xf numFmtId="0" fontId="9" fillId="0" borderId="0"/>
    <xf numFmtId="0" fontId="3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240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/>
    <xf numFmtId="0" fontId="1" fillId="22" borderId="10" xfId="0" applyFont="1" applyFill="1" applyBorder="1" applyAlignment="1">
      <alignment horizontal="right" wrapText="1" shrinkToFit="1"/>
    </xf>
    <xf numFmtId="0" fontId="1" fillId="22" borderId="10" xfId="0" applyFont="1" applyFill="1" applyBorder="1" applyAlignment="1">
      <alignment horizontal="center"/>
    </xf>
    <xf numFmtId="0" fontId="17" fillId="0" borderId="0" xfId="32" applyFont="1" applyAlignment="1">
      <alignment horizontal="center" vertical="center"/>
    </xf>
    <xf numFmtId="0" fontId="20" fillId="0" borderId="11" xfId="32" applyFont="1" applyBorder="1" applyAlignment="1">
      <alignment horizontal="center" vertical="center"/>
    </xf>
    <xf numFmtId="0" fontId="20" fillId="0" borderId="0" xfId="32" applyFont="1" applyAlignment="1">
      <alignment horizontal="center" vertical="center"/>
    </xf>
    <xf numFmtId="49" fontId="20" fillId="0" borderId="0" xfId="32" applyNumberFormat="1" applyFont="1" applyAlignment="1">
      <alignment horizontal="center" vertical="center"/>
    </xf>
    <xf numFmtId="0" fontId="20" fillId="0" borderId="0" xfId="32" applyFont="1" applyAlignment="1">
      <alignment horizontal="left" vertical="center"/>
    </xf>
    <xf numFmtId="4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center" vertical="center"/>
    </xf>
    <xf numFmtId="0" fontId="17" fillId="0" borderId="12" xfId="32" applyFont="1" applyBorder="1" applyAlignment="1">
      <alignment horizontal="center" vertical="center"/>
    </xf>
    <xf numFmtId="0" fontId="17" fillId="0" borderId="13" xfId="32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Border="1" applyAlignment="1" applyProtection="1">
      <alignment horizontal="right" vertical="center"/>
      <protection locked="0"/>
    </xf>
    <xf numFmtId="0" fontId="2" fillId="0" borderId="0" xfId="32" applyAlignment="1">
      <alignment horizontal="center" vertical="center"/>
    </xf>
    <xf numFmtId="49" fontId="2" fillId="0" borderId="0" xfId="32" applyNumberFormat="1" applyAlignment="1">
      <alignment horizontal="center" vertical="center"/>
    </xf>
    <xf numFmtId="0" fontId="2" fillId="0" borderId="0" xfId="32" applyAlignment="1">
      <alignment horizontal="left" vertical="center"/>
    </xf>
    <xf numFmtId="4" fontId="2" fillId="0" borderId="0" xfId="32" applyNumberFormat="1" applyAlignment="1">
      <alignment horizontal="right" vertical="center"/>
    </xf>
    <xf numFmtId="49" fontId="2" fillId="0" borderId="0" xfId="32" applyNumberFormat="1" applyAlignment="1" applyProtection="1">
      <alignment horizontal="center" vertical="center"/>
      <protection locked="0"/>
    </xf>
    <xf numFmtId="3" fontId="2" fillId="0" borderId="0" xfId="32" applyNumberFormat="1" applyAlignment="1">
      <alignment horizontal="right" vertical="center"/>
    </xf>
    <xf numFmtId="3" fontId="2" fillId="0" borderId="0" xfId="32" applyNumberFormat="1" applyAlignment="1">
      <alignment horizontal="center" vertical="center"/>
    </xf>
    <xf numFmtId="0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center" vertical="center"/>
    </xf>
    <xf numFmtId="0" fontId="21" fillId="0" borderId="0" xfId="32" applyFont="1" applyAlignment="1">
      <alignment horizontal="left" vertical="center"/>
    </xf>
    <xf numFmtId="4" fontId="21" fillId="0" borderId="0" xfId="32" applyNumberFormat="1" applyFont="1" applyAlignment="1">
      <alignment horizontal="right" vertical="center"/>
    </xf>
    <xf numFmtId="0" fontId="21" fillId="0" borderId="0" xfId="37" applyFont="1" applyAlignment="1">
      <alignment horizontal="center" vertical="center" wrapText="1"/>
    </xf>
    <xf numFmtId="49" fontId="21" fillId="0" borderId="0" xfId="32" applyNumberFormat="1" applyFont="1" applyAlignment="1" applyProtection="1">
      <alignment horizontal="center" vertical="center"/>
      <protection locked="0"/>
    </xf>
    <xf numFmtId="3" fontId="21" fillId="0" borderId="0" xfId="32" applyNumberFormat="1" applyFont="1" applyAlignment="1">
      <alignment horizontal="right" vertical="center"/>
    </xf>
    <xf numFmtId="3" fontId="21" fillId="0" borderId="0" xfId="32" applyNumberFormat="1" applyFont="1" applyAlignment="1">
      <alignment horizontal="center" vertical="center"/>
    </xf>
    <xf numFmtId="0" fontId="21" fillId="16" borderId="14" xfId="37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center" wrapText="1"/>
    </xf>
    <xf numFmtId="0" fontId="17" fillId="0" borderId="14" xfId="32" applyFont="1" applyBorder="1" applyAlignment="1">
      <alignment horizontal="center" vertical="center"/>
    </xf>
    <xf numFmtId="3" fontId="21" fillId="0" borderId="0" xfId="32" applyNumberFormat="1" applyFont="1" applyAlignment="1" applyProtection="1">
      <alignment horizontal="center" vertical="center"/>
      <protection locked="0"/>
    </xf>
    <xf numFmtId="49" fontId="21" fillId="0" borderId="0" xfId="32" applyNumberFormat="1" applyFont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Border="1" applyAlignment="1">
      <alignment horizontal="center"/>
    </xf>
    <xf numFmtId="0" fontId="0" fillId="0" borderId="17" xfId="0" applyBorder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49" fontId="29" fillId="22" borderId="10" xfId="32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49" fontId="28" fillId="0" borderId="0" xfId="0" applyNumberFormat="1" applyFont="1" applyAlignment="1">
      <alignment horizontal="left"/>
    </xf>
    <xf numFmtId="0" fontId="28" fillId="0" borderId="0" xfId="0" applyFo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/>
    <xf numFmtId="0" fontId="28" fillId="0" borderId="0" xfId="0" applyFont="1" applyProtection="1">
      <protection locked="0"/>
    </xf>
    <xf numFmtId="49" fontId="28" fillId="0" borderId="0" xfId="0" applyNumberFormat="1" applyFont="1" applyProtection="1">
      <protection locked="0"/>
    </xf>
    <xf numFmtId="3" fontId="28" fillId="0" borderId="0" xfId="0" applyNumberFormat="1" applyFont="1" applyProtection="1">
      <protection locked="0"/>
    </xf>
    <xf numFmtId="3" fontId="2" fillId="0" borderId="18" xfId="32" applyNumberForma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4" fontId="21" fillId="0" borderId="19" xfId="32" applyNumberFormat="1" applyFont="1" applyBorder="1" applyAlignment="1">
      <alignment horizontal="right" vertical="center"/>
    </xf>
    <xf numFmtId="4" fontId="2" fillId="0" borderId="0" xfId="32" applyNumberFormat="1" applyAlignment="1">
      <alignment horizontal="center" vertical="center"/>
    </xf>
    <xf numFmtId="4" fontId="29" fillId="22" borderId="10" xfId="32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29" fillId="22" borderId="10" xfId="32" applyNumberFormat="1" applyFont="1" applyFill="1" applyBorder="1" applyAlignment="1">
      <alignment horizontal="center" vertical="center" wrapText="1" shrinkToFit="1"/>
    </xf>
    <xf numFmtId="49" fontId="21" fillId="22" borderId="15" xfId="32" applyNumberFormat="1" applyFont="1" applyFill="1" applyBorder="1" applyAlignment="1">
      <alignment horizontal="center" vertical="center" wrapText="1"/>
    </xf>
    <xf numFmtId="49" fontId="21" fillId="22" borderId="12" xfId="32" applyNumberFormat="1" applyFont="1" applyFill="1" applyBorder="1" applyAlignment="1">
      <alignment horizontal="center" vertical="center" wrapText="1"/>
    </xf>
    <xf numFmtId="3" fontId="21" fillId="22" borderId="15" xfId="32" applyNumberFormat="1" applyFont="1" applyFill="1" applyBorder="1" applyAlignment="1">
      <alignment horizontal="center" vertical="center" wrapText="1"/>
    </xf>
    <xf numFmtId="4" fontId="17" fillId="0" borderId="0" xfId="32" applyNumberFormat="1" applyFont="1" applyAlignment="1">
      <alignment horizontal="right" vertical="center"/>
    </xf>
    <xf numFmtId="4" fontId="21" fillId="6" borderId="15" xfId="32" applyNumberFormat="1" applyFont="1" applyFill="1" applyBorder="1" applyAlignment="1">
      <alignment horizontal="center" vertical="center" wrapText="1"/>
    </xf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/>
    <xf numFmtId="0" fontId="0" fillId="0" borderId="21" xfId="0" applyBorder="1"/>
    <xf numFmtId="4" fontId="20" fillId="0" borderId="0" xfId="32" applyNumberFormat="1" applyFont="1" applyAlignment="1">
      <alignment horizontal="center" vertical="center"/>
    </xf>
    <xf numFmtId="4" fontId="17" fillId="0" borderId="13" xfId="32" applyNumberFormat="1" applyFont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 wrapText="1"/>
    </xf>
    <xf numFmtId="4" fontId="26" fillId="16" borderId="14" xfId="37" applyNumberFormat="1" applyFont="1" applyFill="1" applyBorder="1" applyAlignment="1">
      <alignment horizontal="center" vertical="center" wrapText="1"/>
    </xf>
    <xf numFmtId="4" fontId="21" fillId="0" borderId="0" xfId="32" applyNumberFormat="1" applyFont="1" applyAlignment="1">
      <alignment horizontal="center" vertical="center"/>
    </xf>
    <xf numFmtId="49" fontId="21" fillId="25" borderId="15" xfId="37" applyNumberFormat="1" applyFont="1" applyFill="1" applyBorder="1" applyAlignment="1">
      <alignment horizontal="center" vertical="center"/>
    </xf>
    <xf numFmtId="49" fontId="21" fillId="25" borderId="15" xfId="32" applyNumberFormat="1" applyFont="1" applyFill="1" applyBorder="1" applyAlignment="1">
      <alignment horizontal="center" vertical="center" wrapText="1"/>
    </xf>
    <xf numFmtId="14" fontId="2" fillId="0" borderId="21" xfId="32" applyNumberFormat="1" applyBorder="1" applyAlignment="1">
      <alignment horizontal="center" vertical="center"/>
    </xf>
    <xf numFmtId="0" fontId="0" fillId="0" borderId="13" xfId="0" applyBorder="1"/>
    <xf numFmtId="0" fontId="17" fillId="0" borderId="22" xfId="32" applyFont="1" applyBorder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31" fillId="0" borderId="0" xfId="32" applyFont="1" applyAlignment="1">
      <alignment horizontal="left" vertical="center"/>
    </xf>
    <xf numFmtId="49" fontId="31" fillId="0" borderId="0" xfId="32" applyNumberFormat="1" applyFont="1" applyAlignment="1">
      <alignment horizontal="left" vertical="center"/>
    </xf>
    <xf numFmtId="4" fontId="31" fillId="0" borderId="0" xfId="32" applyNumberFormat="1" applyFont="1" applyAlignment="1">
      <alignment horizontal="left" vertical="center"/>
    </xf>
    <xf numFmtId="0" fontId="31" fillId="0" borderId="0" xfId="32" applyFont="1" applyAlignment="1">
      <alignment horizontal="left" vertical="center" indent="1"/>
    </xf>
    <xf numFmtId="0" fontId="31" fillId="0" borderId="0" xfId="32" quotePrefix="1" applyFont="1" applyAlignment="1">
      <alignment horizontal="left" vertical="center"/>
    </xf>
    <xf numFmtId="0" fontId="17" fillId="0" borderId="23" xfId="32" applyFont="1" applyBorder="1" applyAlignment="1">
      <alignment horizontal="center" vertical="center"/>
    </xf>
    <xf numFmtId="0" fontId="0" fillId="0" borderId="24" xfId="0" applyBorder="1"/>
    <xf numFmtId="0" fontId="0" fillId="0" borderId="14" xfId="0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Font="1" applyBorder="1" applyAlignment="1">
      <alignment horizontal="center" vertical="center"/>
    </xf>
    <xf numFmtId="49" fontId="17" fillId="0" borderId="0" xfId="32" applyNumberFormat="1" applyFont="1" applyAlignment="1">
      <alignment horizontal="center" vertical="center"/>
    </xf>
    <xf numFmtId="4" fontId="0" fillId="0" borderId="14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17" fillId="0" borderId="0" xfId="32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6" fillId="0" borderId="0" xfId="32" applyFont="1" applyAlignment="1">
      <alignment horizontal="left" vertical="center" wrapText="1"/>
    </xf>
    <xf numFmtId="4" fontId="17" fillId="0" borderId="0" xfId="32" applyNumberFormat="1" applyFont="1" applyAlignment="1">
      <alignment horizontal="center" vertical="center"/>
    </xf>
    <xf numFmtId="4" fontId="33" fillId="26" borderId="14" xfId="0" applyNumberFormat="1" applyFont="1" applyFill="1" applyBorder="1" applyAlignment="1">
      <alignment horizontal="center" vertical="center"/>
    </xf>
    <xf numFmtId="0" fontId="17" fillId="0" borderId="24" xfId="32" applyFont="1" applyBorder="1" applyAlignment="1">
      <alignment vertical="center"/>
    </xf>
    <xf numFmtId="0" fontId="17" fillId="27" borderId="14" xfId="32" applyFont="1" applyFill="1" applyBorder="1" applyAlignment="1">
      <alignment horizontal="center" vertical="center"/>
    </xf>
    <xf numFmtId="0" fontId="20" fillId="0" borderId="24" xfId="32" applyFont="1" applyBorder="1" applyAlignment="1">
      <alignment horizontal="center" vertical="center"/>
    </xf>
    <xf numFmtId="0" fontId="2" fillId="0" borderId="0" xfId="32" quotePrefix="1" applyAlignment="1">
      <alignment horizontal="center" vertical="center"/>
    </xf>
    <xf numFmtId="0" fontId="21" fillId="16" borderId="14" xfId="37" applyFont="1" applyFill="1" applyBorder="1" applyAlignment="1">
      <alignment horizontal="center" vertical="center" wrapText="1"/>
    </xf>
    <xf numFmtId="49" fontId="21" fillId="16" borderId="14" xfId="37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0" fontId="2" fillId="0" borderId="13" xfId="32" applyBorder="1" applyAlignment="1">
      <alignment horizontal="left" vertical="center"/>
    </xf>
    <xf numFmtId="0" fontId="17" fillId="0" borderId="15" xfId="32" applyFont="1" applyBorder="1" applyAlignment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ill="1" applyBorder="1" applyAlignment="1">
      <alignment horizontal="right" vertical="center"/>
    </xf>
    <xf numFmtId="0" fontId="0" fillId="28" borderId="20" xfId="0" applyFill="1" applyBorder="1"/>
    <xf numFmtId="0" fontId="17" fillId="0" borderId="25" xfId="32" applyFont="1" applyBorder="1" applyAlignment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Font="1" applyBorder="1" applyAlignment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>
      <alignment horizontal="center" vertical="center" wrapText="1"/>
    </xf>
    <xf numFmtId="0" fontId="32" fillId="0" borderId="0" xfId="32" applyFont="1" applyAlignment="1">
      <alignment horizontal="left" vertical="center"/>
    </xf>
    <xf numFmtId="3" fontId="21" fillId="6" borderId="15" xfId="32" applyNumberFormat="1" applyFont="1" applyFill="1" applyBorder="1" applyAlignment="1">
      <alignment horizontal="center" vertical="center" wrapText="1"/>
    </xf>
    <xf numFmtId="4" fontId="38" fillId="0" borderId="17" xfId="0" applyNumberFormat="1" applyFont="1" applyBorder="1" applyAlignment="1">
      <alignment horizontal="right"/>
    </xf>
    <xf numFmtId="3" fontId="30" fillId="0" borderId="0" xfId="32" applyNumberFormat="1" applyFont="1" applyAlignment="1">
      <alignment horizontal="right" vertical="center"/>
    </xf>
    <xf numFmtId="0" fontId="30" fillId="0" borderId="0" xfId="32" applyFont="1" applyAlignment="1">
      <alignment horizontal="right" vertical="center"/>
    </xf>
    <xf numFmtId="49" fontId="30" fillId="0" borderId="0" xfId="32" applyNumberFormat="1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2" fillId="0" borderId="0" xfId="32" applyAlignment="1">
      <alignment horizontal="right" vertical="center"/>
    </xf>
    <xf numFmtId="0" fontId="17" fillId="0" borderId="0" xfId="32" applyFont="1" applyAlignment="1">
      <alignment horizontal="right" vertical="center"/>
    </xf>
    <xf numFmtId="4" fontId="1" fillId="30" borderId="21" xfId="0" applyNumberFormat="1" applyFont="1" applyFill="1" applyBorder="1"/>
    <xf numFmtId="1" fontId="1" fillId="30" borderId="21" xfId="0" applyNumberFormat="1" applyFont="1" applyFill="1" applyBorder="1"/>
    <xf numFmtId="1" fontId="1" fillId="30" borderId="14" xfId="0" applyNumberFormat="1" applyFont="1" applyFill="1" applyBorder="1"/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0" fillId="17" borderId="22" xfId="32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Font="1" applyBorder="1" applyAlignment="1">
      <alignment horizontal="center" vertical="center"/>
    </xf>
    <xf numFmtId="0" fontId="17" fillId="0" borderId="20" xfId="32" applyFont="1" applyBorder="1" applyAlignment="1">
      <alignment horizontal="center" vertical="center"/>
    </xf>
    <xf numFmtId="0" fontId="17" fillId="0" borderId="21" xfId="32" applyFont="1" applyBorder="1" applyAlignment="1">
      <alignment horizontal="center" vertical="center"/>
    </xf>
    <xf numFmtId="14" fontId="2" fillId="0" borderId="22" xfId="32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8" xfId="0" applyBorder="1"/>
    <xf numFmtId="0" fontId="0" fillId="0" borderId="29" xfId="0" applyBorder="1"/>
    <xf numFmtId="14" fontId="2" fillId="0" borderId="16" xfId="32" applyNumberFormat="1" applyBorder="1" applyAlignment="1">
      <alignment horizontal="center" vertical="center"/>
    </xf>
    <xf numFmtId="0" fontId="2" fillId="0" borderId="0" xfId="32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Font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0" fillId="0" borderId="21" xfId="0" applyBorder="1" applyAlignment="1">
      <alignment vertical="center"/>
    </xf>
    <xf numFmtId="0" fontId="20" fillId="17" borderId="11" xfId="32" applyFont="1" applyFill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Font="1" applyBorder="1" applyAlignment="1">
      <alignment horizontal="left" vertical="center" wrapText="1"/>
    </xf>
    <xf numFmtId="0" fontId="31" fillId="0" borderId="0" xfId="32" applyFont="1" applyAlignment="1">
      <alignment horizontal="left" vertical="center" wrapText="1"/>
    </xf>
    <xf numFmtId="49" fontId="31" fillId="0" borderId="11" xfId="32" quotePrefix="1" applyNumberFormat="1" applyFont="1" applyBorder="1" applyAlignment="1">
      <alignment horizontal="left" vertical="center" wrapText="1"/>
    </xf>
    <xf numFmtId="49" fontId="31" fillId="0" borderId="0" xfId="32" applyNumberFormat="1" applyFont="1" applyAlignment="1">
      <alignment horizontal="left" vertical="center" wrapText="1"/>
    </xf>
    <xf numFmtId="0" fontId="17" fillId="29" borderId="22" xfId="32" applyFont="1" applyFill="1" applyBorder="1" applyAlignment="1">
      <alignment horizontal="left" vertical="center"/>
    </xf>
    <xf numFmtId="0" fontId="0" fillId="29" borderId="20" xfId="0" applyFill="1" applyBorder="1" applyAlignment="1">
      <alignment horizontal="left"/>
    </xf>
    <xf numFmtId="0" fontId="2" fillId="27" borderId="22" xfId="32" applyFill="1" applyBorder="1" applyAlignment="1">
      <alignment horizontal="center" vertical="center"/>
    </xf>
    <xf numFmtId="0" fontId="2" fillId="27" borderId="21" xfId="32" applyFill="1" applyBorder="1" applyAlignment="1">
      <alignment horizontal="center" vertical="center"/>
    </xf>
    <xf numFmtId="0" fontId="30" fillId="0" borderId="0" xfId="32" applyFont="1" applyAlignment="1">
      <alignment vertical="center"/>
    </xf>
    <xf numFmtId="0" fontId="35" fillId="0" borderId="0" xfId="0" applyFont="1"/>
    <xf numFmtId="0" fontId="20" fillId="17" borderId="31" xfId="32" applyFont="1" applyFill="1" applyBorder="1" applyAlignment="1">
      <alignment horizontal="center" vertical="center"/>
    </xf>
    <xf numFmtId="0" fontId="0" fillId="0" borderId="19" xfId="0" applyBorder="1"/>
    <xf numFmtId="0" fontId="0" fillId="0" borderId="32" xfId="0" applyBorder="1"/>
    <xf numFmtId="0" fontId="17" fillId="27" borderId="22" xfId="32" applyFont="1" applyFill="1" applyBorder="1" applyAlignment="1">
      <alignment horizontal="left" vertical="center"/>
    </xf>
    <xf numFmtId="0" fontId="0" fillId="27" borderId="21" xfId="0" applyFill="1" applyBorder="1" applyAlignment="1">
      <alignment horizontal="left"/>
    </xf>
    <xf numFmtId="0" fontId="2" fillId="0" borderId="22" xfId="32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17" fillId="24" borderId="22" xfId="32" applyFont="1" applyFill="1" applyBorder="1" applyAlignment="1">
      <alignment horizontal="center" vertical="center"/>
    </xf>
    <xf numFmtId="0" fontId="0" fillId="24" borderId="20" xfId="0" applyFill="1" applyBorder="1"/>
    <xf numFmtId="0" fontId="0" fillId="24" borderId="21" xfId="0" applyFill="1" applyBorder="1"/>
    <xf numFmtId="0" fontId="2" fillId="0" borderId="21" xfId="32" applyBorder="1" applyAlignment="1">
      <alignment horizontal="left" vertical="center"/>
    </xf>
    <xf numFmtId="0" fontId="0" fillId="29" borderId="21" xfId="0" applyFill="1" applyBorder="1" applyAlignment="1">
      <alignment horizontal="left"/>
    </xf>
    <xf numFmtId="0" fontId="31" fillId="0" borderId="0" xfId="32" quotePrefix="1" applyFont="1" applyAlignment="1">
      <alignment horizontal="left" vertical="center"/>
    </xf>
    <xf numFmtId="0" fontId="31" fillId="0" borderId="0" xfId="32" applyFont="1" applyAlignment="1">
      <alignment horizontal="left" vertical="top" wrapText="1"/>
    </xf>
    <xf numFmtId="0" fontId="31" fillId="0" borderId="0" xfId="32" quotePrefix="1" applyFont="1" applyAlignment="1">
      <alignment horizontal="left" vertical="top" wrapText="1"/>
    </xf>
    <xf numFmtId="0" fontId="0" fillId="27" borderId="20" xfId="0" applyFill="1" applyBorder="1" applyAlignment="1">
      <alignment horizontal="left"/>
    </xf>
    <xf numFmtId="0" fontId="17" fillId="0" borderId="19" xfId="32" applyFont="1" applyBorder="1" applyAlignment="1">
      <alignment horizontal="center" vertical="center"/>
    </xf>
    <xf numFmtId="0" fontId="17" fillId="0" borderId="32" xfId="32" applyFont="1" applyBorder="1" applyAlignment="1">
      <alignment horizontal="center" vertical="center"/>
    </xf>
    <xf numFmtId="0" fontId="17" fillId="22" borderId="20" xfId="32" applyFont="1" applyFill="1" applyBorder="1" applyAlignment="1">
      <alignment horizontal="left" vertical="center"/>
    </xf>
    <xf numFmtId="0" fontId="17" fillId="22" borderId="21" xfId="32" applyFont="1" applyFill="1" applyBorder="1" applyAlignment="1">
      <alignment horizontal="left" vertical="center"/>
    </xf>
    <xf numFmtId="0" fontId="17" fillId="28" borderId="20" xfId="32" applyFont="1" applyFill="1" applyBorder="1" applyAlignment="1">
      <alignment horizontal="left" vertical="center"/>
    </xf>
    <xf numFmtId="0" fontId="17" fillId="28" borderId="21" xfId="32" applyFont="1" applyFill="1" applyBorder="1" applyAlignment="1">
      <alignment horizontal="left" vertical="center"/>
    </xf>
    <xf numFmtId="0" fontId="17" fillId="28" borderId="13" xfId="32" applyFont="1" applyFill="1" applyBorder="1" applyAlignment="1">
      <alignment horizontal="left" vertical="center"/>
    </xf>
    <xf numFmtId="0" fontId="17" fillId="28" borderId="23" xfId="32" applyFont="1" applyFill="1" applyBorder="1" applyAlignment="1">
      <alignment horizontal="left" vertical="center"/>
    </xf>
    <xf numFmtId="0" fontId="2" fillId="28" borderId="22" xfId="32" applyFill="1" applyBorder="1" applyAlignment="1">
      <alignment horizontal="left" vertical="center"/>
    </xf>
    <xf numFmtId="0" fontId="2" fillId="28" borderId="20" xfId="32" applyFill="1" applyBorder="1" applyAlignment="1">
      <alignment horizontal="left" vertical="center"/>
    </xf>
    <xf numFmtId="0" fontId="2" fillId="28" borderId="21" xfId="32" applyFill="1" applyBorder="1" applyAlignment="1">
      <alignment horizontal="left" vertical="center"/>
    </xf>
    <xf numFmtId="4" fontId="17" fillId="6" borderId="22" xfId="32" applyNumberFormat="1" applyFont="1" applyFill="1" applyBorder="1" applyAlignment="1">
      <alignment horizontal="center" vertical="center" wrapText="1"/>
    </xf>
    <xf numFmtId="4" fontId="17" fillId="6" borderId="20" xfId="32" applyNumberFormat="1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Font="1" applyFill="1" applyBorder="1" applyAlignment="1">
      <alignment horizontal="center" vertical="center"/>
    </xf>
    <xf numFmtId="0" fontId="17" fillId="0" borderId="0" xfId="32" applyFont="1" applyAlignment="1">
      <alignment horizontal="left" vertical="center"/>
    </xf>
    <xf numFmtId="0" fontId="17" fillId="0" borderId="31" xfId="32" applyFont="1" applyBorder="1" applyAlignment="1">
      <alignment horizontal="center" vertical="center"/>
    </xf>
    <xf numFmtId="0" fontId="17" fillId="0" borderId="11" xfId="32" applyFont="1" applyBorder="1" applyAlignment="1">
      <alignment horizontal="center" vertical="center"/>
    </xf>
    <xf numFmtId="0" fontId="0" fillId="0" borderId="24" xfId="0" applyBorder="1"/>
    <xf numFmtId="0" fontId="17" fillId="0" borderId="12" xfId="32" applyFont="1" applyBorder="1" applyAlignment="1">
      <alignment horizontal="center" vertical="center"/>
    </xf>
    <xf numFmtId="0" fontId="0" fillId="0" borderId="23" xfId="0" applyBorder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30CC86AA-C4D3-450C-B612-2DB05A8F69F3}"/>
    <cellStyle name="Input" xfId="29" builtinId="20" customBuiltin="1"/>
    <cellStyle name="Migliaia [0] 2" xfId="30" xr:uid="{F0FE0592-F079-4466-98E5-AC2656784454}"/>
    <cellStyle name="Neutrale" xfId="31" builtinId="28" customBuiltin="1"/>
    <cellStyle name="Normale" xfId="0" builtinId="0"/>
    <cellStyle name="Normale 2" xfId="32" xr:uid="{4AEA3B38-C8A7-47E1-B7AD-62192708487A}"/>
    <cellStyle name="Normale 2 2" xfId="33" xr:uid="{BF086234-B213-4EB2-9A2B-DCAE93E05FA5}"/>
    <cellStyle name="Normale 3" xfId="34" xr:uid="{7644352C-B5EF-4FE5-8DBF-2805F1B5ABF0}"/>
    <cellStyle name="Normale 4" xfId="35" xr:uid="{254CC9AC-192B-49E4-B868-E5FF2FE29EE1}"/>
    <cellStyle name="Normale 5" xfId="36" xr:uid="{9EE5A47D-C8A0-44A4-B14C-5D242ECC9A45}"/>
    <cellStyle name="Normale_Foglio1" xfId="37" xr:uid="{0EB10F05-3246-46C6-B70A-E155201CA835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7161-86B4-41BA-ABE2-C9D0A244303A}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158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60"/>
    </row>
    <row r="2" spans="1:12" s="55" customFormat="1" ht="23.1" customHeight="1" x14ac:dyDescent="0.2">
      <c r="A2" s="161" t="s">
        <v>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3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54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090CFA71-C6A0-48D3-B7B2-F473D94D2C42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EBF97-6D0A-4366-849B-B595EA95183B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29" bestFit="1" customWidth="1"/>
    <col min="2" max="2" width="6.28515625" style="29" bestFit="1" customWidth="1"/>
    <col min="3" max="3" width="10.7109375" style="30" bestFit="1" customWidth="1"/>
    <col min="4" max="4" width="18.140625" style="31" customWidth="1"/>
    <col min="5" max="5" width="10.7109375" style="30" bestFit="1" customWidth="1"/>
    <col min="6" max="6" width="15.7109375" style="31" customWidth="1"/>
    <col min="7" max="7" width="12.140625" style="32" customWidth="1"/>
    <col min="8" max="8" width="14.85546875" style="29" customWidth="1"/>
    <col min="9" max="9" width="5.7109375" style="29" bestFit="1" customWidth="1"/>
    <col min="10" max="10" width="8.28515625" style="29" bestFit="1" customWidth="1"/>
    <col min="11" max="11" width="10.7109375" style="30" bestFit="1" customWidth="1"/>
    <col min="12" max="12" width="25.5703125" style="31" customWidth="1"/>
    <col min="13" max="13" width="16.7109375" style="30" customWidth="1"/>
    <col min="14" max="14" width="19.28515625" style="30" customWidth="1"/>
    <col min="15" max="15" width="7" style="29" hidden="1" customWidth="1"/>
    <col min="16" max="16" width="22.28515625" style="31" hidden="1" customWidth="1"/>
    <col min="17" max="20" width="0" style="29" hidden="1" customWidth="1"/>
    <col min="21" max="21" width="5.7109375" style="29" hidden="1" customWidth="1"/>
    <col min="22" max="22" width="8.28515625" style="29" hidden="1" customWidth="1"/>
    <col min="23" max="23" width="3.28515625" style="29" hidden="1" customWidth="1"/>
    <col min="24" max="24" width="13.7109375" style="29" customWidth="1"/>
    <col min="25" max="25" width="8.28515625" style="29" bestFit="1" customWidth="1"/>
    <col min="26" max="26" width="12.85546875" style="30" customWidth="1"/>
    <col min="27" max="27" width="17.7109375" style="33" customWidth="1"/>
    <col min="28" max="28" width="14.140625" style="33" bestFit="1" customWidth="1"/>
    <col min="29" max="29" width="11.7109375" style="34" customWidth="1"/>
    <col min="30" max="30" width="3" style="35" bestFit="1" customWidth="1"/>
    <col min="31" max="31" width="11.7109375" style="35" customWidth="1"/>
    <col min="32" max="32" width="8.7109375" style="35" customWidth="1"/>
    <col min="33" max="33" width="11.7109375" style="35" customWidth="1"/>
    <col min="34" max="34" width="10.28515625" style="34" bestFit="1" customWidth="1"/>
    <col min="35" max="16384" width="9.140625" style="29"/>
  </cols>
  <sheetData>
    <row r="1" spans="1:34" s="14" customFormat="1" ht="23.1" customHeight="1" x14ac:dyDescent="0.2">
      <c r="A1" s="164" t="s">
        <v>12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6"/>
    </row>
    <row r="2" spans="1:34" s="14" customFormat="1" ht="15" customHeight="1" x14ac:dyDescent="0.2">
      <c r="A2" s="15"/>
      <c r="B2" s="16"/>
      <c r="C2" s="17"/>
      <c r="D2" s="18"/>
      <c r="E2" s="17"/>
      <c r="F2" s="18"/>
      <c r="G2" s="19"/>
      <c r="H2" s="16"/>
      <c r="I2" s="16"/>
      <c r="J2" s="16"/>
      <c r="K2" s="17"/>
      <c r="L2" s="18"/>
      <c r="M2" s="17"/>
      <c r="N2" s="17"/>
      <c r="O2" s="16"/>
      <c r="P2" s="18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20"/>
      <c r="AD2" s="21"/>
      <c r="AE2" s="22"/>
      <c r="AF2" s="22"/>
      <c r="AG2" s="22"/>
      <c r="AH2" s="147"/>
    </row>
    <row r="3" spans="1:34" s="14" customFormat="1" ht="23.1" customHeight="1" x14ac:dyDescent="0.2">
      <c r="A3" s="167" t="s">
        <v>55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6"/>
    </row>
    <row r="4" spans="1:34" s="14" customFormat="1" ht="15" customHeight="1" x14ac:dyDescent="0.2">
      <c r="A4" s="23"/>
      <c r="B4" s="24"/>
      <c r="C4" s="25"/>
      <c r="D4" s="26"/>
      <c r="E4" s="25"/>
      <c r="F4" s="26"/>
      <c r="G4" s="27"/>
      <c r="H4" s="24"/>
      <c r="I4" s="24"/>
      <c r="J4" s="24"/>
      <c r="K4" s="25"/>
      <c r="L4" s="26"/>
      <c r="M4" s="25"/>
      <c r="N4" s="25"/>
      <c r="O4" s="24"/>
      <c r="P4" s="26"/>
      <c r="Q4" s="24"/>
      <c r="R4" s="24"/>
      <c r="S4" s="24"/>
      <c r="T4" s="24"/>
      <c r="U4" s="24"/>
      <c r="V4" s="24"/>
      <c r="W4" s="24"/>
      <c r="X4" s="24"/>
      <c r="Y4" s="24"/>
      <c r="Z4" s="25"/>
      <c r="AA4" s="170" t="s">
        <v>13</v>
      </c>
      <c r="AB4" s="165"/>
      <c r="AC4" s="165"/>
      <c r="AD4" s="165"/>
      <c r="AE4" s="165"/>
      <c r="AF4" s="165"/>
      <c r="AG4" s="171"/>
      <c r="AH4" s="28">
        <v>30</v>
      </c>
    </row>
    <row r="5" spans="1:34" s="14" customFormat="1" ht="23.1" customHeight="1" x14ac:dyDescent="0.2">
      <c r="A5" s="167" t="s">
        <v>14</v>
      </c>
      <c r="B5" s="168"/>
      <c r="C5" s="169"/>
      <c r="D5" s="167" t="s">
        <v>15</v>
      </c>
      <c r="E5" s="168"/>
      <c r="F5" s="168"/>
      <c r="G5" s="168"/>
      <c r="H5" s="169"/>
      <c r="I5" s="167" t="s">
        <v>16</v>
      </c>
      <c r="J5" s="168"/>
      <c r="K5" s="169"/>
      <c r="L5" s="167" t="s">
        <v>1</v>
      </c>
      <c r="M5" s="168"/>
      <c r="N5" s="168"/>
      <c r="O5" s="167" t="s">
        <v>17</v>
      </c>
      <c r="P5" s="169"/>
      <c r="Q5" s="167" t="s">
        <v>18</v>
      </c>
      <c r="R5" s="168"/>
      <c r="S5" s="168"/>
      <c r="T5" s="169"/>
      <c r="U5" s="167" t="s">
        <v>19</v>
      </c>
      <c r="V5" s="168"/>
      <c r="W5" s="168"/>
      <c r="X5" s="51" t="s">
        <v>47</v>
      </c>
      <c r="Y5" s="167" t="s">
        <v>20</v>
      </c>
      <c r="Z5" s="169"/>
      <c r="AA5" s="167" t="s">
        <v>41</v>
      </c>
      <c r="AB5" s="172"/>
      <c r="AC5" s="172"/>
      <c r="AD5" s="172"/>
      <c r="AE5" s="172"/>
      <c r="AF5" s="172"/>
      <c r="AG5" s="172"/>
      <c r="AH5" s="173"/>
    </row>
    <row r="6" spans="1:34" ht="36" customHeight="1" x14ac:dyDescent="0.2">
      <c r="A6" s="44" t="s">
        <v>21</v>
      </c>
      <c r="B6" s="44" t="s">
        <v>22</v>
      </c>
      <c r="C6" s="45" t="s">
        <v>23</v>
      </c>
      <c r="D6" s="44" t="s">
        <v>24</v>
      </c>
      <c r="E6" s="46" t="s">
        <v>25</v>
      </c>
      <c r="F6" s="44" t="s">
        <v>26</v>
      </c>
      <c r="G6" s="47" t="s">
        <v>27</v>
      </c>
      <c r="H6" s="44" t="s">
        <v>28</v>
      </c>
      <c r="I6" s="44" t="s">
        <v>21</v>
      </c>
      <c r="J6" s="44" t="s">
        <v>24</v>
      </c>
      <c r="K6" s="45" t="s">
        <v>29</v>
      </c>
      <c r="L6" s="44" t="s">
        <v>30</v>
      </c>
      <c r="M6" s="46" t="s">
        <v>31</v>
      </c>
      <c r="N6" s="46" t="s">
        <v>32</v>
      </c>
      <c r="O6" s="44" t="s">
        <v>33</v>
      </c>
      <c r="P6" s="44" t="s">
        <v>26</v>
      </c>
      <c r="Q6" s="44" t="s">
        <v>33</v>
      </c>
      <c r="R6" s="44" t="s">
        <v>34</v>
      </c>
      <c r="S6" s="44" t="s">
        <v>35</v>
      </c>
      <c r="T6" s="44" t="s">
        <v>36</v>
      </c>
      <c r="U6" s="44" t="s">
        <v>21</v>
      </c>
      <c r="V6" s="44" t="s">
        <v>24</v>
      </c>
      <c r="W6" s="44" t="s">
        <v>37</v>
      </c>
      <c r="X6" s="44" t="s">
        <v>25</v>
      </c>
      <c r="Y6" s="44" t="s">
        <v>24</v>
      </c>
      <c r="Z6" s="45" t="s">
        <v>38</v>
      </c>
      <c r="AA6" s="48" t="s">
        <v>45</v>
      </c>
      <c r="AB6" s="48" t="s">
        <v>39</v>
      </c>
      <c r="AC6" s="48" t="s">
        <v>42</v>
      </c>
      <c r="AD6" s="48" t="s">
        <v>40</v>
      </c>
      <c r="AE6" s="48" t="s">
        <v>43</v>
      </c>
      <c r="AF6" s="48" t="s">
        <v>44</v>
      </c>
      <c r="AG6" s="56" t="s">
        <v>48</v>
      </c>
      <c r="AH6" s="49" t="s">
        <v>46</v>
      </c>
    </row>
    <row r="7" spans="1:34" x14ac:dyDescent="0.2">
      <c r="A7" s="36"/>
      <c r="B7" s="36"/>
      <c r="C7" s="37"/>
      <c r="D7" s="53"/>
      <c r="E7" s="37"/>
      <c r="F7" s="38"/>
      <c r="G7" s="39"/>
      <c r="H7" s="36"/>
      <c r="I7" s="36"/>
      <c r="J7" s="36"/>
      <c r="K7" s="37"/>
      <c r="L7" s="38"/>
      <c r="M7" s="37"/>
      <c r="N7" s="37"/>
      <c r="O7" s="36"/>
      <c r="P7" s="38"/>
      <c r="Q7" s="36"/>
      <c r="R7" s="36"/>
      <c r="S7" s="36"/>
      <c r="T7" s="36"/>
      <c r="U7" s="40"/>
      <c r="V7" s="40"/>
      <c r="W7" s="40"/>
      <c r="X7" s="50"/>
      <c r="Y7" s="36"/>
      <c r="Z7" s="37"/>
      <c r="AA7" s="41"/>
      <c r="AB7" s="41"/>
      <c r="AC7" s="42"/>
      <c r="AD7" s="43"/>
      <c r="AE7" s="52"/>
      <c r="AF7" s="43"/>
      <c r="AG7" s="52"/>
      <c r="AH7" s="42"/>
    </row>
    <row r="8" spans="1:34" x14ac:dyDescent="0.2">
      <c r="C8" s="29"/>
      <c r="D8" s="29"/>
      <c r="E8" s="29"/>
      <c r="F8" s="29"/>
      <c r="G8" s="29"/>
      <c r="K8" s="29"/>
      <c r="L8" s="29"/>
      <c r="M8" s="29"/>
      <c r="N8" s="29"/>
      <c r="P8" s="29"/>
      <c r="Z8" s="29"/>
      <c r="AA8" s="29"/>
      <c r="AB8" s="29"/>
      <c r="AC8" s="29"/>
      <c r="AD8" s="29"/>
      <c r="AE8" s="29"/>
      <c r="AF8" s="29"/>
      <c r="AG8" s="29"/>
      <c r="AH8" s="29"/>
    </row>
    <row r="9" spans="1:34" x14ac:dyDescent="0.2">
      <c r="C9" s="29"/>
      <c r="D9" s="29"/>
      <c r="E9" s="29"/>
      <c r="F9" s="29"/>
      <c r="G9" s="29"/>
      <c r="K9" s="29"/>
      <c r="L9" s="29"/>
      <c r="M9" s="29"/>
      <c r="N9" s="29"/>
      <c r="P9" s="29"/>
      <c r="Z9" s="29"/>
      <c r="AA9" s="29"/>
      <c r="AB9" s="29"/>
      <c r="AC9" s="29"/>
      <c r="AD9" s="29"/>
      <c r="AE9" s="29"/>
      <c r="AF9" s="29"/>
      <c r="AG9" s="29"/>
      <c r="AH9" s="29"/>
    </row>
    <row r="10" spans="1:34" x14ac:dyDescent="0.2">
      <c r="C10" s="29"/>
      <c r="D10" s="29"/>
      <c r="E10" s="29"/>
      <c r="F10" s="29"/>
      <c r="G10" s="29"/>
      <c r="K10" s="29"/>
      <c r="L10" s="29"/>
      <c r="M10" s="29"/>
      <c r="N10" s="29"/>
      <c r="P10" s="29"/>
      <c r="Z10" s="29"/>
      <c r="AA10" s="29"/>
      <c r="AB10" s="29"/>
      <c r="AC10" s="29"/>
      <c r="AD10" s="29"/>
      <c r="AE10" s="29"/>
      <c r="AF10" s="29"/>
      <c r="AG10" s="29"/>
      <c r="AH10" s="29"/>
    </row>
    <row r="11" spans="1:34" x14ac:dyDescent="0.2">
      <c r="C11" s="29"/>
      <c r="D11" s="29"/>
      <c r="E11" s="29"/>
      <c r="F11" s="29"/>
      <c r="G11" s="29"/>
      <c r="K11" s="29"/>
      <c r="L11" s="29"/>
      <c r="M11" s="29"/>
      <c r="N11" s="29"/>
      <c r="P11" s="29"/>
      <c r="Z11" s="29"/>
      <c r="AA11" s="29"/>
      <c r="AB11" s="29"/>
      <c r="AC11" s="29"/>
      <c r="AD11" s="29"/>
      <c r="AE11" s="29"/>
      <c r="AF11" s="29"/>
      <c r="AG11" s="29"/>
      <c r="AH11" s="29"/>
    </row>
    <row r="12" spans="1:34" x14ac:dyDescent="0.2">
      <c r="C12" s="29"/>
      <c r="D12" s="29"/>
      <c r="E12" s="29"/>
      <c r="F12" s="29"/>
      <c r="G12" s="29"/>
      <c r="K12" s="29"/>
      <c r="L12" s="29"/>
      <c r="M12" s="29"/>
      <c r="N12" s="29"/>
      <c r="P12" s="29"/>
      <c r="Z12" s="29"/>
      <c r="AA12" s="29"/>
      <c r="AB12" s="29"/>
      <c r="AC12" s="29"/>
      <c r="AD12" s="29"/>
      <c r="AE12" s="29"/>
      <c r="AF12" s="29"/>
      <c r="AG12" s="29"/>
      <c r="AH12" s="29"/>
    </row>
    <row r="13" spans="1:34" x14ac:dyDescent="0.2">
      <c r="C13" s="29"/>
      <c r="D13" s="29"/>
      <c r="E13" s="29"/>
      <c r="F13" s="29"/>
      <c r="G13" s="29"/>
      <c r="K13" s="29"/>
      <c r="L13" s="29"/>
      <c r="M13" s="29"/>
      <c r="N13" s="29"/>
      <c r="P13" s="29"/>
      <c r="Z13" s="29"/>
      <c r="AA13" s="29"/>
      <c r="AB13" s="29"/>
      <c r="AC13" s="29"/>
      <c r="AD13" s="29"/>
      <c r="AE13" s="29"/>
      <c r="AF13" s="29"/>
      <c r="AG13" s="29"/>
      <c r="AH13" s="29"/>
    </row>
    <row r="14" spans="1:34" x14ac:dyDescent="0.2">
      <c r="C14" s="29"/>
      <c r="D14" s="29"/>
      <c r="E14" s="29"/>
      <c r="F14" s="29"/>
      <c r="G14" s="29"/>
      <c r="K14" s="29"/>
      <c r="L14" s="29"/>
      <c r="M14" s="29"/>
      <c r="N14" s="29"/>
      <c r="P14" s="29"/>
      <c r="Z14" s="29"/>
      <c r="AA14" s="29"/>
      <c r="AB14" s="29"/>
      <c r="AC14" s="29"/>
      <c r="AD14" s="29"/>
      <c r="AE14" s="29"/>
      <c r="AF14" s="29"/>
      <c r="AG14" s="29"/>
      <c r="AH14" s="29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893C0532-374C-48BD-8C18-7CE3636393CA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397FA-E936-47A6-9B9F-CA991C593DBD}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158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7"/>
    </row>
    <row r="2" spans="1:18" ht="23.1" customHeight="1" x14ac:dyDescent="0.35">
      <c r="A2" s="58"/>
      <c r="B2"/>
      <c r="C2"/>
      <c r="D2"/>
      <c r="G2"/>
      <c r="H2"/>
      <c r="I2"/>
      <c r="J2"/>
      <c r="R2" s="59"/>
    </row>
    <row r="3" spans="1:18" ht="23.1" customHeight="1" x14ac:dyDescent="0.2">
      <c r="A3" s="161" t="s">
        <v>54</v>
      </c>
      <c r="B3" s="162"/>
      <c r="C3" s="162"/>
      <c r="D3" s="162"/>
      <c r="E3" s="162"/>
      <c r="F3" s="162"/>
      <c r="G3" s="162"/>
      <c r="H3" s="162"/>
      <c r="I3" s="162"/>
      <c r="J3" s="162"/>
      <c r="K3" s="176"/>
      <c r="L3" s="176"/>
      <c r="M3" s="176"/>
      <c r="N3" s="176"/>
      <c r="O3" s="176"/>
      <c r="P3" s="176"/>
      <c r="Q3" s="176"/>
      <c r="R3" s="177"/>
    </row>
    <row r="4" spans="1:18" ht="23.1" customHeight="1" x14ac:dyDescent="0.2">
      <c r="A4" s="161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7"/>
    </row>
    <row r="5" spans="1:18" s="55" customFormat="1" ht="23.1" customHeight="1" x14ac:dyDescent="0.2">
      <c r="A5" s="174"/>
      <c r="B5" s="175"/>
      <c r="C5" s="175"/>
      <c r="D5" s="175"/>
      <c r="E5" s="175"/>
      <c r="F5" s="175"/>
      <c r="G5" s="175"/>
      <c r="H5" s="175"/>
      <c r="I5" s="175"/>
      <c r="J5" s="175"/>
      <c r="K5" s="178" t="s">
        <v>13</v>
      </c>
      <c r="L5" s="179"/>
      <c r="M5" s="179"/>
      <c r="N5" s="179"/>
      <c r="O5" s="179"/>
      <c r="P5" s="179"/>
      <c r="Q5" s="180"/>
      <c r="R5" s="75">
        <v>30</v>
      </c>
    </row>
    <row r="6" spans="1:18" ht="35.1" customHeight="1" x14ac:dyDescent="0.2">
      <c r="A6" s="57" t="s">
        <v>3</v>
      </c>
      <c r="B6" s="57" t="s">
        <v>4</v>
      </c>
      <c r="C6" s="60" t="s">
        <v>1</v>
      </c>
      <c r="D6" s="60" t="s">
        <v>5</v>
      </c>
      <c r="E6" s="61" t="s">
        <v>9</v>
      </c>
      <c r="F6" s="62" t="s">
        <v>17</v>
      </c>
      <c r="G6" s="60" t="s">
        <v>2</v>
      </c>
      <c r="H6" s="57" t="s">
        <v>6</v>
      </c>
      <c r="I6" s="60" t="s">
        <v>7</v>
      </c>
      <c r="J6" s="61" t="s">
        <v>8</v>
      </c>
      <c r="K6" s="63" t="s">
        <v>49</v>
      </c>
      <c r="L6" s="63" t="s">
        <v>50</v>
      </c>
      <c r="M6" s="63" t="s">
        <v>51</v>
      </c>
      <c r="N6" s="64" t="s">
        <v>40</v>
      </c>
      <c r="O6" s="63" t="s">
        <v>52</v>
      </c>
      <c r="P6" s="63" t="s">
        <v>53</v>
      </c>
      <c r="Q6" s="63" t="s">
        <v>48</v>
      </c>
      <c r="R6" s="65" t="s">
        <v>46</v>
      </c>
    </row>
    <row r="7" spans="1:18" x14ac:dyDescent="0.2">
      <c r="A7" s="66"/>
      <c r="B7" s="66"/>
      <c r="C7" s="67"/>
      <c r="D7" s="68"/>
      <c r="E7" s="69"/>
      <c r="F7" s="68"/>
      <c r="G7" s="66"/>
      <c r="H7" s="66"/>
      <c r="I7" s="68"/>
      <c r="J7" s="70"/>
      <c r="K7" s="72"/>
      <c r="L7" s="73"/>
      <c r="M7" s="71"/>
      <c r="N7" s="71"/>
      <c r="O7" s="74"/>
      <c r="P7" s="71"/>
      <c r="Q7" s="72"/>
      <c r="R7" s="71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DEA1D8CF-2BA3-43D5-91E4-56DD997D8C30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EB127-BC25-4455-812B-E2290E3B78BB}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29" bestFit="1" customWidth="1"/>
    <col min="2" max="2" width="6.28515625" style="29" bestFit="1" customWidth="1"/>
    <col min="3" max="3" width="10.7109375" style="30" bestFit="1" customWidth="1"/>
    <col min="4" max="4" width="18.140625" style="31" customWidth="1"/>
    <col min="5" max="5" width="10.7109375" style="30" bestFit="1" customWidth="1"/>
    <col min="6" max="6" width="15.7109375" style="31" customWidth="1"/>
    <col min="7" max="8" width="12.140625" style="32" customWidth="1"/>
    <col min="9" max="9" width="8" style="81" customWidth="1"/>
    <col min="10" max="10" width="12.140625" style="32" customWidth="1"/>
    <col min="11" max="11" width="14.85546875" style="29" customWidth="1"/>
    <col min="12" max="12" width="5.7109375" style="29" bestFit="1" customWidth="1"/>
    <col min="13" max="13" width="8.28515625" style="29" bestFit="1" customWidth="1"/>
    <col min="14" max="14" width="10.7109375" style="30" bestFit="1" customWidth="1"/>
    <col min="15" max="15" width="25.5703125" style="31" customWidth="1"/>
    <col min="16" max="16" width="16.7109375" style="30" customWidth="1"/>
    <col min="17" max="17" width="19.28515625" style="30" customWidth="1"/>
    <col min="18" max="18" width="7" style="29" hidden="1" customWidth="1"/>
    <col min="19" max="19" width="22.28515625" style="31" hidden="1" customWidth="1"/>
    <col min="20" max="23" width="0" style="29" hidden="1" customWidth="1"/>
    <col min="24" max="24" width="5.7109375" style="29" hidden="1" customWidth="1"/>
    <col min="25" max="25" width="8.28515625" style="29" hidden="1" customWidth="1"/>
    <col min="26" max="26" width="3.28515625" style="29" hidden="1" customWidth="1"/>
    <col min="27" max="27" width="13.7109375" style="29" customWidth="1"/>
    <col min="28" max="28" width="8.28515625" style="29" bestFit="1" customWidth="1"/>
    <col min="29" max="29" width="12.7109375" style="30" customWidth="1"/>
    <col min="30" max="30" width="14" style="30" customWidth="1"/>
    <col min="31" max="31" width="15.7109375" style="30" customWidth="1"/>
    <col min="32" max="32" width="15.7109375" style="35" customWidth="1"/>
    <col min="33" max="33" width="14.7109375" style="35" customWidth="1"/>
    <col min="34" max="34" width="16.140625" style="32" customWidth="1"/>
    <col min="35" max="35" width="15.42578125" style="29" customWidth="1"/>
    <col min="36" max="37" width="9.140625" style="29" customWidth="1"/>
    <col min="38" max="38" width="19" style="29" customWidth="1"/>
    <col min="39" max="16384" width="9.140625" style="29"/>
  </cols>
  <sheetData>
    <row r="1" spans="1:38" s="14" customFormat="1" ht="23.1" customHeight="1" x14ac:dyDescent="0.2">
      <c r="A1" s="184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</row>
    <row r="2" spans="1:38" s="14" customFormat="1" ht="15" customHeight="1" x14ac:dyDescent="0.2">
      <c r="A2" s="15"/>
      <c r="B2" s="16"/>
      <c r="C2" s="17"/>
      <c r="D2" s="18"/>
      <c r="E2" s="17"/>
      <c r="F2" s="18"/>
      <c r="G2" s="19"/>
      <c r="H2" s="19"/>
      <c r="I2" s="96"/>
      <c r="J2" s="19"/>
      <c r="K2" s="16"/>
      <c r="L2" s="16"/>
      <c r="M2" s="16"/>
      <c r="N2" s="17"/>
      <c r="O2" s="18"/>
      <c r="P2" s="17"/>
      <c r="Q2" s="17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21"/>
      <c r="AG2" s="22"/>
      <c r="AH2" s="88"/>
      <c r="AI2" s="148"/>
    </row>
    <row r="3" spans="1:38" s="14" customFormat="1" ht="23.1" customHeight="1" x14ac:dyDescent="0.2">
      <c r="A3" s="167" t="s">
        <v>57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7"/>
    </row>
    <row r="4" spans="1:38" s="14" customFormat="1" ht="15" customHeight="1" x14ac:dyDescent="0.2">
      <c r="A4" s="23"/>
      <c r="B4" s="24"/>
      <c r="C4" s="25"/>
      <c r="D4" s="26"/>
      <c r="E4" s="25"/>
      <c r="F4" s="26"/>
      <c r="G4" s="27"/>
      <c r="H4" s="27"/>
      <c r="I4" s="97"/>
      <c r="J4" s="27"/>
      <c r="K4" s="24"/>
      <c r="L4" s="24"/>
      <c r="M4" s="24"/>
      <c r="N4" s="25"/>
      <c r="O4" s="26"/>
      <c r="P4" s="25"/>
      <c r="Q4" s="25"/>
      <c r="R4" s="24"/>
      <c r="S4" s="26"/>
      <c r="T4" s="24"/>
      <c r="U4" s="24"/>
      <c r="V4" s="24"/>
      <c r="W4" s="24"/>
      <c r="X4" s="24"/>
      <c r="Y4" s="24"/>
      <c r="Z4" s="24"/>
      <c r="AA4" s="24"/>
      <c r="AB4" s="24"/>
      <c r="AC4" s="25"/>
      <c r="AD4" s="170"/>
      <c r="AE4" s="165"/>
      <c r="AF4" s="165"/>
      <c r="AG4" s="165"/>
      <c r="AH4" s="188"/>
      <c r="AI4" s="183"/>
    </row>
    <row r="5" spans="1:38" s="14" customFormat="1" ht="23.1" customHeight="1" x14ac:dyDescent="0.2">
      <c r="A5" s="167" t="s">
        <v>14</v>
      </c>
      <c r="B5" s="168"/>
      <c r="C5" s="169"/>
      <c r="D5" s="167" t="s">
        <v>15</v>
      </c>
      <c r="E5" s="168"/>
      <c r="F5" s="168"/>
      <c r="G5" s="168"/>
      <c r="H5" s="168"/>
      <c r="I5" s="168"/>
      <c r="J5" s="168"/>
      <c r="K5" s="169"/>
      <c r="L5" s="167" t="s">
        <v>16</v>
      </c>
      <c r="M5" s="168"/>
      <c r="N5" s="169"/>
      <c r="O5" s="167" t="s">
        <v>1</v>
      </c>
      <c r="P5" s="168"/>
      <c r="Q5" s="168"/>
      <c r="R5" s="167" t="s">
        <v>17</v>
      </c>
      <c r="S5" s="169"/>
      <c r="T5" s="167" t="s">
        <v>18</v>
      </c>
      <c r="U5" s="168"/>
      <c r="V5" s="168"/>
      <c r="W5" s="169"/>
      <c r="X5" s="167" t="s">
        <v>19</v>
      </c>
      <c r="Y5" s="168"/>
      <c r="Z5" s="168"/>
      <c r="AA5" s="51" t="s">
        <v>47</v>
      </c>
      <c r="AB5" s="167" t="s">
        <v>20</v>
      </c>
      <c r="AC5" s="169"/>
      <c r="AD5" s="167" t="s">
        <v>64</v>
      </c>
      <c r="AE5" s="172"/>
      <c r="AF5" s="172"/>
      <c r="AG5" s="172"/>
      <c r="AH5" s="172"/>
      <c r="AI5" s="183"/>
    </row>
    <row r="6" spans="1:38" ht="36" customHeight="1" x14ac:dyDescent="0.2">
      <c r="A6" s="44" t="s">
        <v>21</v>
      </c>
      <c r="B6" s="44" t="s">
        <v>22</v>
      </c>
      <c r="C6" s="45" t="s">
        <v>23</v>
      </c>
      <c r="D6" s="44" t="s">
        <v>24</v>
      </c>
      <c r="E6" s="46" t="s">
        <v>25</v>
      </c>
      <c r="F6" s="44" t="s">
        <v>26</v>
      </c>
      <c r="G6" s="98" t="s">
        <v>66</v>
      </c>
      <c r="H6" s="47" t="s">
        <v>67</v>
      </c>
      <c r="I6" s="99" t="s">
        <v>68</v>
      </c>
      <c r="J6" s="98" t="s">
        <v>69</v>
      </c>
      <c r="K6" s="44" t="s">
        <v>28</v>
      </c>
      <c r="L6" s="44" t="s">
        <v>21</v>
      </c>
      <c r="M6" s="44" t="s">
        <v>24</v>
      </c>
      <c r="N6" s="45" t="s">
        <v>29</v>
      </c>
      <c r="O6" s="44" t="s">
        <v>30</v>
      </c>
      <c r="P6" s="46" t="s">
        <v>31</v>
      </c>
      <c r="Q6" s="46" t="s">
        <v>32</v>
      </c>
      <c r="R6" s="44" t="s">
        <v>33</v>
      </c>
      <c r="S6" s="44" t="s">
        <v>26</v>
      </c>
      <c r="T6" s="44" t="s">
        <v>33</v>
      </c>
      <c r="U6" s="44" t="s">
        <v>34</v>
      </c>
      <c r="V6" s="44" t="s">
        <v>35</v>
      </c>
      <c r="W6" s="44" t="s">
        <v>36</v>
      </c>
      <c r="X6" s="44" t="s">
        <v>21</v>
      </c>
      <c r="Y6" s="44" t="s">
        <v>24</v>
      </c>
      <c r="Z6" s="44" t="s">
        <v>37</v>
      </c>
      <c r="AA6" s="44" t="s">
        <v>25</v>
      </c>
      <c r="AB6" s="44" t="s">
        <v>24</v>
      </c>
      <c r="AC6" s="45" t="s">
        <v>38</v>
      </c>
      <c r="AD6" s="85" t="s">
        <v>58</v>
      </c>
      <c r="AE6" s="85" t="s">
        <v>59</v>
      </c>
      <c r="AF6" s="85" t="s">
        <v>61</v>
      </c>
      <c r="AG6" s="86" t="s">
        <v>60</v>
      </c>
      <c r="AH6" s="89" t="s">
        <v>62</v>
      </c>
      <c r="AI6" s="87" t="s">
        <v>65</v>
      </c>
      <c r="AJ6" s="181"/>
      <c r="AK6" s="182"/>
      <c r="AL6" s="182"/>
    </row>
    <row r="7" spans="1:38" x14ac:dyDescent="0.2">
      <c r="A7" s="36"/>
      <c r="B7" s="36"/>
      <c r="C7" s="37"/>
      <c r="D7" s="53"/>
      <c r="E7" s="37"/>
      <c r="F7" s="38"/>
      <c r="G7" s="39"/>
      <c r="H7" s="39"/>
      <c r="I7" s="29"/>
      <c r="J7" s="39"/>
      <c r="K7" s="36"/>
      <c r="L7" s="36"/>
      <c r="M7" s="36"/>
      <c r="N7" s="37"/>
      <c r="O7" s="38"/>
      <c r="P7" s="37"/>
      <c r="Q7" s="37"/>
      <c r="R7" s="36"/>
      <c r="S7" s="38"/>
      <c r="T7" s="36"/>
      <c r="U7" s="36"/>
      <c r="V7" s="36"/>
      <c r="W7" s="36"/>
      <c r="X7" s="40"/>
      <c r="Y7" s="40"/>
      <c r="Z7" s="40"/>
      <c r="AA7" s="50"/>
      <c r="AB7" s="36"/>
      <c r="AC7" s="37"/>
      <c r="AD7" s="37"/>
      <c r="AE7" s="37"/>
      <c r="AF7" s="43"/>
      <c r="AG7" s="80"/>
      <c r="AH7" s="39"/>
    </row>
    <row r="8" spans="1:38" x14ac:dyDescent="0.2">
      <c r="C8" s="29"/>
      <c r="D8" s="29"/>
      <c r="E8" s="29"/>
      <c r="F8" s="29"/>
      <c r="G8" s="29"/>
      <c r="H8" s="29"/>
      <c r="I8" s="29"/>
      <c r="J8" s="29"/>
      <c r="N8" s="29"/>
      <c r="O8" s="29"/>
      <c r="P8" s="29"/>
      <c r="Q8" s="29"/>
      <c r="S8" s="29"/>
      <c r="AC8" s="29"/>
      <c r="AD8" s="29"/>
      <c r="AE8" s="29"/>
      <c r="AG8" s="81"/>
      <c r="AH8" s="81"/>
    </row>
    <row r="9" spans="1:38" x14ac:dyDescent="0.2">
      <c r="C9" s="29"/>
      <c r="D9" s="29"/>
      <c r="E9" s="29"/>
      <c r="F9" s="29"/>
      <c r="G9" s="29"/>
      <c r="H9" s="29"/>
      <c r="I9" s="29"/>
      <c r="J9" s="29"/>
      <c r="N9" s="29"/>
      <c r="O9" s="29"/>
      <c r="P9" s="29"/>
      <c r="Q9" s="29"/>
      <c r="S9" s="29"/>
      <c r="AC9" s="29"/>
      <c r="AD9" s="29"/>
      <c r="AE9" s="29"/>
      <c r="AF9" s="29"/>
      <c r="AG9" s="29"/>
      <c r="AH9" s="81"/>
    </row>
    <row r="10" spans="1:38" x14ac:dyDescent="0.2">
      <c r="C10" s="29"/>
      <c r="D10" s="29"/>
      <c r="E10" s="29"/>
      <c r="F10" s="29"/>
      <c r="G10" s="29"/>
      <c r="H10" s="29"/>
      <c r="I10" s="29"/>
      <c r="J10" s="29"/>
      <c r="N10" s="29"/>
      <c r="O10" s="29"/>
      <c r="P10" s="29"/>
      <c r="Q10" s="29"/>
      <c r="S10" s="29"/>
      <c r="AC10" s="29"/>
      <c r="AD10" s="29"/>
      <c r="AE10" s="29"/>
      <c r="AF10" s="29"/>
      <c r="AG10" s="29"/>
      <c r="AH10" s="81"/>
    </row>
    <row r="11" spans="1:38" x14ac:dyDescent="0.2">
      <c r="C11" s="29"/>
      <c r="D11" s="29"/>
      <c r="E11" s="29"/>
      <c r="F11" s="29"/>
      <c r="G11" s="29"/>
      <c r="H11" s="29"/>
      <c r="I11" s="29"/>
      <c r="J11" s="29"/>
      <c r="N11" s="29"/>
      <c r="O11" s="29"/>
      <c r="P11" s="29"/>
      <c r="Q11" s="29"/>
      <c r="S11" s="29"/>
      <c r="AC11" s="29"/>
      <c r="AD11" s="29"/>
      <c r="AE11" s="29"/>
      <c r="AF11" s="29"/>
      <c r="AG11" s="29"/>
      <c r="AH11" s="81"/>
    </row>
    <row r="12" spans="1:38" x14ac:dyDescent="0.2">
      <c r="C12" s="29"/>
      <c r="D12" s="29"/>
      <c r="E12" s="29"/>
      <c r="F12" s="29"/>
      <c r="G12" s="29"/>
      <c r="H12" s="29"/>
      <c r="I12" s="29"/>
      <c r="J12" s="29"/>
      <c r="N12" s="29"/>
      <c r="O12" s="29"/>
      <c r="P12" s="29"/>
      <c r="Q12" s="29"/>
      <c r="S12" s="29"/>
      <c r="AC12" s="29"/>
      <c r="AD12" s="29"/>
      <c r="AE12" s="29"/>
      <c r="AF12" s="29"/>
      <c r="AG12" s="29"/>
      <c r="AH12" s="81"/>
    </row>
    <row r="13" spans="1:38" x14ac:dyDescent="0.2">
      <c r="C13" s="29"/>
      <c r="D13" s="29"/>
      <c r="E13" s="29"/>
      <c r="F13" s="29"/>
      <c r="G13" s="29"/>
      <c r="H13" s="29"/>
      <c r="I13" s="29"/>
      <c r="J13" s="29"/>
      <c r="N13" s="29"/>
      <c r="O13" s="29"/>
      <c r="P13" s="29"/>
      <c r="Q13" s="29"/>
      <c r="S13" s="29"/>
      <c r="AC13" s="29"/>
      <c r="AD13" s="29"/>
      <c r="AE13" s="29"/>
      <c r="AF13" s="29"/>
      <c r="AG13" s="29"/>
      <c r="AH13" s="81"/>
    </row>
    <row r="14" spans="1:38" x14ac:dyDescent="0.2">
      <c r="C14" s="29"/>
      <c r="D14" s="29"/>
      <c r="E14" s="29"/>
      <c r="F14" s="29"/>
      <c r="G14" s="29"/>
      <c r="H14" s="29"/>
      <c r="I14" s="29"/>
      <c r="J14" s="29"/>
      <c r="N14" s="29"/>
      <c r="O14" s="29"/>
      <c r="P14" s="29"/>
      <c r="Q14" s="29"/>
      <c r="S14" s="29"/>
      <c r="AC14" s="29"/>
      <c r="AD14" s="29"/>
      <c r="AE14" s="29"/>
      <c r="AF14" s="29"/>
      <c r="AG14" s="29"/>
      <c r="AH14" s="81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469DBD44-5886-4048-AE9D-056DAE0F4FB3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AC944-FB8B-45A0-A6BD-BCFA4123BED5}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76" customWidth="1"/>
    <col min="13" max="13" width="14.7109375" style="83" customWidth="1"/>
    <col min="14" max="14" width="14.7109375" style="1" customWidth="1"/>
    <col min="15" max="15" width="16" style="93" customWidth="1"/>
    <col min="16" max="16" width="18.140625" hidden="1" customWidth="1"/>
  </cols>
  <sheetData>
    <row r="1" spans="1:15" ht="23.1" customHeight="1" x14ac:dyDescent="0.35">
      <c r="A1" s="158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7"/>
    </row>
    <row r="2" spans="1:15" ht="23.1" customHeight="1" x14ac:dyDescent="0.35">
      <c r="A2" s="58"/>
      <c r="B2"/>
      <c r="C2"/>
      <c r="D2"/>
      <c r="G2"/>
      <c r="H2"/>
      <c r="I2"/>
      <c r="J2"/>
      <c r="O2" s="146"/>
    </row>
    <row r="3" spans="1:15" ht="23.1" customHeight="1" x14ac:dyDescent="0.2">
      <c r="A3" s="161" t="s">
        <v>56</v>
      </c>
      <c r="B3" s="162"/>
      <c r="C3" s="162"/>
      <c r="D3" s="162"/>
      <c r="E3" s="162"/>
      <c r="F3" s="162"/>
      <c r="G3" s="162"/>
      <c r="H3" s="162"/>
      <c r="I3" s="162"/>
      <c r="J3" s="162"/>
      <c r="K3" s="176"/>
      <c r="L3" s="176"/>
      <c r="M3" s="176"/>
      <c r="N3" s="176"/>
      <c r="O3" s="177"/>
    </row>
    <row r="4" spans="1:15" ht="23.1" customHeight="1" x14ac:dyDescent="0.2">
      <c r="A4" s="161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7"/>
    </row>
    <row r="5" spans="1:15" s="55" customFormat="1" ht="23.1" customHeight="1" x14ac:dyDescent="0.2">
      <c r="A5" s="174" t="s">
        <v>63</v>
      </c>
      <c r="B5" s="175"/>
      <c r="C5" s="175"/>
      <c r="D5" s="175"/>
      <c r="E5" s="175"/>
      <c r="F5" s="175"/>
      <c r="G5" s="175"/>
      <c r="H5" s="175"/>
      <c r="I5" s="175"/>
      <c r="J5" s="175"/>
      <c r="K5" s="189" t="s">
        <v>64</v>
      </c>
      <c r="L5" s="190"/>
      <c r="M5" s="190"/>
      <c r="N5" s="190"/>
      <c r="O5" s="191"/>
    </row>
    <row r="6" spans="1:15" ht="35.1" customHeight="1" x14ac:dyDescent="0.2">
      <c r="A6" s="57" t="s">
        <v>3</v>
      </c>
      <c r="B6" s="57" t="s">
        <v>4</v>
      </c>
      <c r="C6" s="60" t="s">
        <v>1</v>
      </c>
      <c r="D6" s="60" t="s">
        <v>5</v>
      </c>
      <c r="E6" s="61" t="s">
        <v>9</v>
      </c>
      <c r="F6" s="62" t="s">
        <v>17</v>
      </c>
      <c r="G6" s="60" t="s">
        <v>2</v>
      </c>
      <c r="H6" s="57" t="s">
        <v>6</v>
      </c>
      <c r="I6" s="60" t="s">
        <v>7</v>
      </c>
      <c r="J6" s="61" t="s">
        <v>8</v>
      </c>
      <c r="K6" s="63" t="s">
        <v>58</v>
      </c>
      <c r="L6" s="63" t="s">
        <v>59</v>
      </c>
      <c r="M6" s="84" t="s">
        <v>61</v>
      </c>
      <c r="N6" s="82" t="s">
        <v>60</v>
      </c>
      <c r="O6" s="90" t="s">
        <v>62</v>
      </c>
    </row>
    <row r="7" spans="1:15" x14ac:dyDescent="0.2">
      <c r="A7" s="66"/>
      <c r="B7" s="66"/>
      <c r="C7" s="67"/>
      <c r="D7" s="68"/>
      <c r="E7" s="69"/>
      <c r="F7" s="68"/>
      <c r="G7" s="66"/>
      <c r="H7" s="66"/>
      <c r="I7" s="68"/>
      <c r="J7" s="70"/>
      <c r="K7" s="77"/>
      <c r="L7" s="78"/>
      <c r="M7" s="79"/>
      <c r="N7" s="70"/>
      <c r="O7" s="91"/>
    </row>
    <row r="8" spans="1:15" x14ac:dyDescent="0.2">
      <c r="O8" s="92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078AE-E128-475B-B39E-16CE450FF475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29" customWidth="1"/>
    <col min="2" max="2" width="20.7109375" style="31" customWidth="1"/>
    <col min="3" max="3" width="14.7109375" style="32" customWidth="1"/>
    <col min="4" max="4" width="5.7109375" style="32" customWidth="1"/>
    <col min="5" max="5" width="12.5703125" style="81" customWidth="1"/>
    <col min="6" max="6" width="36.7109375" style="32" customWidth="1"/>
    <col min="7" max="7" width="14.7109375" style="29" customWidth="1"/>
    <col min="8" max="8" width="5.7109375" style="29" customWidth="1"/>
    <col min="9" max="9" width="20.7109375" style="29" customWidth="1"/>
    <col min="10" max="10" width="20.7109375" style="31" customWidth="1"/>
    <col min="11" max="11" width="5.7109375" style="30" customWidth="1"/>
    <col min="12" max="12" width="12.5703125" style="30" customWidth="1"/>
    <col min="13" max="13" width="5.7109375" style="29" customWidth="1"/>
    <col min="14" max="16384" width="9.140625" style="29"/>
  </cols>
  <sheetData>
    <row r="1" spans="1:16" s="14" customFormat="1" ht="23.1" customHeight="1" x14ac:dyDescent="0.2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4"/>
    </row>
    <row r="2" spans="1:16" s="14" customFormat="1" ht="15" customHeight="1" x14ac:dyDescent="0.2">
      <c r="A2" s="15"/>
      <c r="B2" s="18"/>
      <c r="C2" s="19"/>
      <c r="D2" s="19"/>
      <c r="E2" s="96"/>
      <c r="F2" s="19"/>
      <c r="G2" s="16"/>
      <c r="H2" s="16"/>
      <c r="I2" s="16"/>
      <c r="J2" s="18"/>
      <c r="K2" s="17"/>
      <c r="L2" s="17"/>
      <c r="M2" s="128"/>
    </row>
    <row r="3" spans="1:16" s="14" customFormat="1" ht="23.1" customHeight="1" x14ac:dyDescent="0.2">
      <c r="A3" s="210" t="s">
        <v>103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2"/>
    </row>
    <row r="4" spans="1:16" s="14" customFormat="1" ht="23.1" customHeight="1" x14ac:dyDescent="0.2">
      <c r="A4" s="23"/>
      <c r="B4" s="26"/>
      <c r="C4" s="88"/>
      <c r="D4" s="88"/>
      <c r="E4" s="97"/>
      <c r="F4" s="88"/>
      <c r="J4" s="121"/>
      <c r="K4" s="118"/>
      <c r="L4" s="118"/>
      <c r="M4" s="117"/>
    </row>
    <row r="5" spans="1:16" s="14" customFormat="1" ht="32.25" customHeight="1" x14ac:dyDescent="0.2">
      <c r="A5" s="205" t="s">
        <v>102</v>
      </c>
      <c r="B5" s="206"/>
      <c r="C5" s="127" t="s">
        <v>101</v>
      </c>
      <c r="D5" s="126"/>
      <c r="E5" s="125" t="str">
        <f>IF(OR(L13="SI",L15="SI"),"SI","NO")</f>
        <v>SI</v>
      </c>
      <c r="F5"/>
      <c r="G5"/>
      <c r="H5"/>
      <c r="I5"/>
      <c r="J5"/>
      <c r="K5"/>
      <c r="L5"/>
      <c r="M5" s="113"/>
      <c r="N5" s="192" t="s">
        <v>100</v>
      </c>
      <c r="O5" s="193"/>
    </row>
    <row r="6" spans="1:16" s="14" customFormat="1" ht="23.1" customHeight="1" x14ac:dyDescent="0.2">
      <c r="A6" s="23"/>
      <c r="B6" s="26"/>
      <c r="C6" s="27"/>
      <c r="D6" s="88"/>
      <c r="E6" s="124"/>
      <c r="F6" s="88"/>
      <c r="J6" s="121"/>
      <c r="K6" s="118"/>
      <c r="L6" s="118"/>
      <c r="M6" s="117"/>
    </row>
    <row r="7" spans="1:16" s="14" customFormat="1" ht="23.1" customHeight="1" x14ac:dyDescent="0.2">
      <c r="A7" s="196" t="s">
        <v>99</v>
      </c>
      <c r="B7" s="214"/>
      <c r="C7" s="116">
        <f>Debiti!G6</f>
        <v>15</v>
      </c>
      <c r="D7"/>
      <c r="E7" s="200" t="s">
        <v>112</v>
      </c>
      <c r="F7" s="201"/>
      <c r="G7" s="201"/>
      <c r="I7" s="123"/>
      <c r="J7" s="122"/>
      <c r="L7" s="55"/>
      <c r="M7" s="113"/>
      <c r="N7" s="192" t="s">
        <v>98</v>
      </c>
      <c r="O7" s="193"/>
      <c r="P7" s="193"/>
    </row>
    <row r="8" spans="1:16" s="14" customFormat="1" ht="23.1" customHeight="1" x14ac:dyDescent="0.2">
      <c r="A8" s="23"/>
      <c r="B8" s="26"/>
      <c r="C8" s="27"/>
      <c r="D8" s="88"/>
      <c r="E8" s="97"/>
      <c r="F8" s="27"/>
      <c r="G8" s="24"/>
      <c r="J8" s="121"/>
      <c r="K8" s="118"/>
      <c r="L8" s="118"/>
      <c r="M8" s="117"/>
    </row>
    <row r="9" spans="1:16" s="14" customFormat="1" ht="23.1" customHeight="1" x14ac:dyDescent="0.2">
      <c r="A9" s="207" t="s">
        <v>97</v>
      </c>
      <c r="B9" s="213"/>
      <c r="C9" s="119">
        <f>ElencoFatture!O6</f>
        <v>0</v>
      </c>
      <c r="D9"/>
      <c r="E9" s="207" t="s">
        <v>91</v>
      </c>
      <c r="F9" s="208" t="s">
        <v>96</v>
      </c>
      <c r="G9" s="120">
        <f>C9/100*5</f>
        <v>0</v>
      </c>
      <c r="J9"/>
      <c r="L9"/>
      <c r="M9" s="113"/>
    </row>
    <row r="10" spans="1:16" s="14" customFormat="1" ht="23.1" customHeight="1" x14ac:dyDescent="0.2">
      <c r="A10" s="207" t="s">
        <v>95</v>
      </c>
      <c r="B10" s="208"/>
      <c r="C10" s="119">
        <f>ElencoFatture!O7</f>
        <v>0</v>
      </c>
      <c r="D10"/>
      <c r="E10" s="94"/>
      <c r="F10" s="94"/>
      <c r="G10" s="104"/>
      <c r="H10"/>
      <c r="I10"/>
      <c r="J10"/>
      <c r="K10"/>
      <c r="L10"/>
      <c r="M10" s="113"/>
    </row>
    <row r="11" spans="1:16" s="14" customFormat="1" ht="23.1" customHeight="1" x14ac:dyDescent="0.2">
      <c r="A11" s="207" t="s">
        <v>94</v>
      </c>
      <c r="B11" s="209"/>
      <c r="C11" s="119">
        <f>ElencoFatture!O8</f>
        <v>0</v>
      </c>
      <c r="D11"/>
      <c r="E11" s="207" t="s">
        <v>91</v>
      </c>
      <c r="F11" s="213"/>
      <c r="G11" s="119">
        <f>C11/100*5</f>
        <v>0</v>
      </c>
      <c r="H11"/>
      <c r="I11" s="179"/>
      <c r="J11" s="179"/>
      <c r="L11" s="55"/>
      <c r="M11" s="113"/>
      <c r="N11" s="192" t="s">
        <v>93</v>
      </c>
      <c r="O11" s="193"/>
      <c r="P11" s="193"/>
    </row>
    <row r="12" spans="1:16" s="14" customFormat="1" ht="23.1" customHeight="1" x14ac:dyDescent="0.2">
      <c r="A12" s="23"/>
      <c r="B12" s="26"/>
      <c r="C12" s="27"/>
      <c r="D12" s="88"/>
      <c r="E12" s="97"/>
      <c r="F12" s="27"/>
      <c r="G12" s="24"/>
      <c r="I12" s="24"/>
      <c r="J12" s="26"/>
      <c r="K12" s="118"/>
      <c r="L12" s="25"/>
      <c r="M12" s="117"/>
    </row>
    <row r="13" spans="1:16" s="14" customFormat="1" ht="23.1" customHeight="1" x14ac:dyDescent="0.2">
      <c r="A13" s="196" t="s">
        <v>92</v>
      </c>
      <c r="B13" s="197"/>
      <c r="C13" s="116">
        <f>C11</f>
        <v>0</v>
      </c>
      <c r="D13"/>
      <c r="E13" s="196" t="s">
        <v>91</v>
      </c>
      <c r="F13" s="197"/>
      <c r="G13" s="115">
        <f>C13/100*5</f>
        <v>0</v>
      </c>
      <c r="H13"/>
      <c r="I13" s="198" t="s">
        <v>90</v>
      </c>
      <c r="J13" s="199"/>
      <c r="L13" s="114" t="str">
        <f>IF(ROUND(C7,2)&lt;=ROUND(G13,2),"SI","NO")</f>
        <v>NO</v>
      </c>
      <c r="M13" s="113"/>
      <c r="N13" s="194" t="s">
        <v>89</v>
      </c>
      <c r="O13" s="195"/>
    </row>
    <row r="14" spans="1:16" s="14" customFormat="1" ht="23.1" customHeight="1" x14ac:dyDescent="0.2">
      <c r="A14" s="23"/>
      <c r="B14" s="26"/>
      <c r="C14" s="27"/>
      <c r="D14" s="88"/>
      <c r="E14" s="97"/>
      <c r="F14" s="27"/>
      <c r="G14" s="24"/>
      <c r="I14" s="24"/>
      <c r="J14" s="26"/>
      <c r="K14" s="118"/>
      <c r="L14" s="25"/>
      <c r="M14" s="117"/>
    </row>
    <row r="15" spans="1:16" s="14" customFormat="1" ht="23.1" customHeight="1" x14ac:dyDescent="0.2">
      <c r="A15" s="196" t="s">
        <v>88</v>
      </c>
      <c r="B15" s="214"/>
      <c r="C15" s="116">
        <v>0</v>
      </c>
      <c r="E15" s="196" t="s">
        <v>87</v>
      </c>
      <c r="F15" s="197"/>
      <c r="G15" s="115">
        <f>IF(OR(C15=0, C15="0,00"),0,C7/C15)</f>
        <v>0</v>
      </c>
      <c r="H15"/>
      <c r="I15" s="198" t="s">
        <v>86</v>
      </c>
      <c r="J15" s="199"/>
      <c r="L15" s="114" t="str">
        <f>IF(G15&lt;=0.9,"SI","NO")</f>
        <v>SI</v>
      </c>
      <c r="M15" s="113"/>
      <c r="N15" s="194" t="s">
        <v>85</v>
      </c>
      <c r="O15" s="195"/>
    </row>
    <row r="16" spans="1:16" s="14" customFormat="1" ht="23.1" customHeight="1" x14ac:dyDescent="0.2">
      <c r="A16" s="23"/>
      <c r="B16" s="26"/>
      <c r="C16" s="27"/>
      <c r="D16" s="27"/>
      <c r="E16" s="97"/>
      <c r="F16" s="27"/>
      <c r="G16" s="24"/>
      <c r="H16" s="24"/>
      <c r="I16" s="24"/>
      <c r="J16" s="26"/>
      <c r="K16" s="25"/>
      <c r="L16" s="25"/>
      <c r="M16" s="112"/>
    </row>
    <row r="17" spans="1:13" x14ac:dyDescent="0.2">
      <c r="B17" s="29"/>
      <c r="C17" s="29"/>
      <c r="D17" s="29"/>
      <c r="E17" s="29"/>
      <c r="F17" s="29"/>
      <c r="J17" s="29"/>
      <c r="K17" s="29"/>
      <c r="L17" s="29"/>
    </row>
    <row r="18" spans="1:13" x14ac:dyDescent="0.2">
      <c r="A18" s="216" t="s">
        <v>84</v>
      </c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</row>
    <row r="19" spans="1:13" x14ac:dyDescent="0.2">
      <c r="A19" s="217" t="s">
        <v>83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7"/>
      <c r="M19" s="217"/>
    </row>
    <row r="20" spans="1:13" x14ac:dyDescent="0.2">
      <c r="A20" s="215" t="s">
        <v>82</v>
      </c>
      <c r="B20" s="215"/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5"/>
    </row>
    <row r="21" spans="1:13" x14ac:dyDescent="0.2">
      <c r="A21" s="111" t="s">
        <v>81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</row>
    <row r="22" spans="1:13" x14ac:dyDescent="0.2">
      <c r="A22" s="215" t="s">
        <v>80</v>
      </c>
      <c r="B22" s="215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</row>
    <row r="23" spans="1:13" x14ac:dyDescent="0.2">
      <c r="A23" s="215" t="s">
        <v>79</v>
      </c>
      <c r="B23" s="215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</row>
    <row r="24" spans="1:13" x14ac:dyDescent="0.2">
      <c r="A24" s="215" t="s">
        <v>78</v>
      </c>
      <c r="B24" s="21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</row>
    <row r="25" spans="1:13" x14ac:dyDescent="0.2">
      <c r="A25" s="215" t="s">
        <v>77</v>
      </c>
      <c r="B25" s="21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</row>
    <row r="26" spans="1:13" x14ac:dyDescent="0.2">
      <c r="A26" s="110" t="s">
        <v>76</v>
      </c>
      <c r="B26" s="107"/>
      <c r="C26" s="109"/>
      <c r="D26" s="109"/>
      <c r="E26" s="109"/>
      <c r="F26" s="109"/>
      <c r="G26" s="107"/>
      <c r="H26" s="107"/>
      <c r="I26" s="107"/>
      <c r="J26" s="107"/>
      <c r="K26" s="108"/>
      <c r="L26" s="108"/>
      <c r="M26" s="107"/>
    </row>
    <row r="27" spans="1:13" x14ac:dyDescent="0.2">
      <c r="A27" s="106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E5 L11 L1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F8A31-C003-4F67-A693-7A28B703A82C}">
  <dimension ref="A1:AB36"/>
  <sheetViews>
    <sheetView showGridLines="0" tabSelected="1" zoomScaleNormal="100" workbookViewId="0">
      <selection activeCell="J6" sqref="J6"/>
    </sheetView>
  </sheetViews>
  <sheetFormatPr defaultRowHeight="15" x14ac:dyDescent="0.2"/>
  <cols>
    <col min="1" max="1" width="5.7109375" style="29" bestFit="1" customWidth="1"/>
    <col min="2" max="2" width="6.28515625" style="29" bestFit="1" customWidth="1"/>
    <col min="3" max="3" width="10.7109375" style="30" bestFit="1" customWidth="1"/>
    <col min="4" max="4" width="18.140625" style="31" customWidth="1"/>
    <col min="5" max="5" width="10.7109375" style="30" bestFit="1" customWidth="1"/>
    <col min="6" max="6" width="15.7109375" style="31" customWidth="1"/>
    <col min="7" max="8" width="12.140625" style="32" customWidth="1"/>
    <col min="9" max="9" width="8" style="81" customWidth="1"/>
    <col min="10" max="10" width="12.140625" style="32" customWidth="1"/>
    <col min="11" max="12" width="14.85546875" style="29" customWidth="1"/>
    <col min="13" max="13" width="5.7109375" style="29" bestFit="1" customWidth="1"/>
    <col min="14" max="14" width="8.28515625" style="29" bestFit="1" customWidth="1"/>
    <col min="15" max="15" width="10.7109375" style="30" bestFit="1" customWidth="1"/>
    <col min="16" max="16" width="7" style="29" hidden="1" customWidth="1"/>
    <col min="17" max="17" width="22.28515625" style="31" hidden="1" customWidth="1"/>
    <col min="18" max="21" width="0" style="29" hidden="1" customWidth="1"/>
    <col min="22" max="22" width="5.7109375" style="29" hidden="1" customWidth="1"/>
    <col min="23" max="23" width="8.28515625" style="29" hidden="1" customWidth="1"/>
    <col min="24" max="24" width="3.28515625" style="29" hidden="1" customWidth="1"/>
    <col min="25" max="25" width="13.7109375" style="29" customWidth="1"/>
    <col min="26" max="26" width="14" style="30" customWidth="1"/>
    <col min="27" max="27" width="0" style="29" hidden="1" customWidth="1"/>
    <col min="28" max="28" width="9.140625" style="107" customWidth="1"/>
    <col min="29" max="16384" width="9.140625" style="29"/>
  </cols>
  <sheetData>
    <row r="1" spans="1:28" s="14" customFormat="1" ht="23.1" customHeight="1" x14ac:dyDescent="0.2">
      <c r="A1" s="184" t="s">
        <v>118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B1" s="144"/>
    </row>
    <row r="2" spans="1:28" s="14" customFormat="1" ht="15" customHeight="1" x14ac:dyDescent="0.2">
      <c r="A2" s="15"/>
      <c r="B2" s="16"/>
      <c r="C2" s="17"/>
      <c r="D2" s="18"/>
      <c r="E2" s="17"/>
      <c r="F2" s="18"/>
      <c r="G2" s="19"/>
      <c r="H2" s="19"/>
      <c r="I2" s="96"/>
      <c r="J2" s="19"/>
      <c r="K2" s="16"/>
      <c r="L2" s="16"/>
      <c r="M2" s="16"/>
      <c r="N2" s="16"/>
      <c r="O2" s="17"/>
      <c r="P2" s="16"/>
      <c r="Q2" s="18"/>
      <c r="R2" s="16"/>
      <c r="S2" s="16"/>
      <c r="T2" s="16"/>
      <c r="U2" s="16"/>
      <c r="V2" s="16"/>
      <c r="W2" s="16"/>
      <c r="X2" s="16"/>
      <c r="Y2" s="16"/>
      <c r="Z2" s="149" t="s">
        <v>119</v>
      </c>
      <c r="AB2" s="144"/>
    </row>
    <row r="3" spans="1:28" s="14" customFormat="1" ht="23.1" customHeight="1" x14ac:dyDescent="0.2">
      <c r="A3" s="210" t="s">
        <v>72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2"/>
      <c r="AB3" s="144"/>
    </row>
    <row r="4" spans="1:28" s="14" customFormat="1" ht="23.1" customHeight="1" x14ac:dyDescent="0.2">
      <c r="A4" s="2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95"/>
      <c r="AB4" s="144"/>
    </row>
    <row r="5" spans="1:28" s="14" customFormat="1" ht="23.1" customHeight="1" x14ac:dyDescent="0.2">
      <c r="A5" s="205" t="s">
        <v>73</v>
      </c>
      <c r="B5" s="218"/>
      <c r="C5" s="218"/>
      <c r="D5" s="218"/>
      <c r="E5" s="218"/>
      <c r="F5" s="206"/>
      <c r="G5" s="155">
        <f>(G29)</f>
        <v>12539.839999999998</v>
      </c>
      <c r="H5" s="94"/>
      <c r="I5" s="94"/>
      <c r="J5" s="94"/>
      <c r="K5" s="94"/>
      <c r="L5" s="94"/>
      <c r="M5" s="94"/>
      <c r="N5" s="94"/>
      <c r="O5" s="9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95"/>
      <c r="AB5" s="144"/>
    </row>
    <row r="6" spans="1:28" s="14" customFormat="1" ht="23.1" customHeight="1" x14ac:dyDescent="0.2">
      <c r="A6" s="205" t="s">
        <v>74</v>
      </c>
      <c r="B6" s="218"/>
      <c r="C6" s="218"/>
      <c r="D6" s="218"/>
      <c r="E6" s="218"/>
      <c r="F6" s="218"/>
      <c r="G6" s="157">
        <v>15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95"/>
      <c r="AB6" s="144"/>
    </row>
    <row r="7" spans="1:28" s="14" customFormat="1" ht="23.1" customHeight="1" x14ac:dyDescent="0.2">
      <c r="A7" s="23"/>
      <c r="B7" s="24"/>
      <c r="C7" s="25"/>
      <c r="D7" s="26"/>
      <c r="E7" s="25"/>
      <c r="F7" s="26"/>
      <c r="G7" s="27"/>
      <c r="H7" s="27"/>
      <c r="I7" s="97"/>
      <c r="J7" s="27"/>
      <c r="K7" s="24"/>
      <c r="L7" s="24"/>
      <c r="M7" s="24"/>
      <c r="N7" s="24"/>
      <c r="O7" s="25"/>
      <c r="P7" s="24"/>
      <c r="Q7" s="26"/>
      <c r="R7" s="24"/>
      <c r="S7" s="24"/>
      <c r="T7" s="24"/>
      <c r="U7" s="24"/>
      <c r="V7" s="24"/>
      <c r="W7" s="24"/>
      <c r="X7" s="24"/>
      <c r="Y7" s="24"/>
      <c r="Z7" s="103"/>
      <c r="AB7" s="144"/>
    </row>
    <row r="8" spans="1:28" s="14" customFormat="1" ht="23.1" customHeight="1" x14ac:dyDescent="0.2">
      <c r="A8" s="167" t="s">
        <v>14</v>
      </c>
      <c r="B8" s="168"/>
      <c r="C8" s="169"/>
      <c r="D8" s="167" t="s">
        <v>15</v>
      </c>
      <c r="E8" s="168"/>
      <c r="F8" s="168"/>
      <c r="G8" s="168"/>
      <c r="H8" s="168"/>
      <c r="I8" s="168"/>
      <c r="J8" s="168"/>
      <c r="K8" s="168"/>
      <c r="L8" s="169"/>
      <c r="M8" s="167" t="s">
        <v>16</v>
      </c>
      <c r="N8" s="168"/>
      <c r="O8" s="169"/>
      <c r="P8" s="167" t="s">
        <v>17</v>
      </c>
      <c r="Q8" s="169"/>
      <c r="R8" s="167" t="s">
        <v>18</v>
      </c>
      <c r="S8" s="168"/>
      <c r="T8" s="168"/>
      <c r="U8" s="169"/>
      <c r="V8" s="167" t="s">
        <v>19</v>
      </c>
      <c r="W8" s="168"/>
      <c r="X8" s="168"/>
      <c r="Y8" s="51" t="s">
        <v>47</v>
      </c>
      <c r="Z8" s="51" t="s">
        <v>71</v>
      </c>
      <c r="AB8" s="144"/>
    </row>
    <row r="9" spans="1:28" ht="36" customHeight="1" x14ac:dyDescent="0.2">
      <c r="A9" s="44" t="s">
        <v>21</v>
      </c>
      <c r="B9" s="44" t="s">
        <v>22</v>
      </c>
      <c r="C9" s="101" t="s">
        <v>25</v>
      </c>
      <c r="D9" s="44" t="s">
        <v>24</v>
      </c>
      <c r="E9" s="46" t="s">
        <v>25</v>
      </c>
      <c r="F9" s="44" t="s">
        <v>26</v>
      </c>
      <c r="G9" s="98" t="s">
        <v>66</v>
      </c>
      <c r="H9" s="47" t="s">
        <v>67</v>
      </c>
      <c r="I9" s="99" t="s">
        <v>68</v>
      </c>
      <c r="J9" s="98" t="s">
        <v>69</v>
      </c>
      <c r="K9" s="44" t="s">
        <v>28</v>
      </c>
      <c r="L9" s="44" t="s">
        <v>113</v>
      </c>
      <c r="M9" s="44" t="s">
        <v>21</v>
      </c>
      <c r="N9" s="44" t="s">
        <v>24</v>
      </c>
      <c r="O9" s="101" t="s">
        <v>25</v>
      </c>
      <c r="P9" s="44" t="s">
        <v>33</v>
      </c>
      <c r="Q9" s="44" t="s">
        <v>26</v>
      </c>
      <c r="R9" s="44" t="s">
        <v>33</v>
      </c>
      <c r="S9" s="44" t="s">
        <v>34</v>
      </c>
      <c r="T9" s="44" t="s">
        <v>35</v>
      </c>
      <c r="U9" s="44" t="s">
        <v>36</v>
      </c>
      <c r="V9" s="44" t="s">
        <v>21</v>
      </c>
      <c r="W9" s="44" t="s">
        <v>24</v>
      </c>
      <c r="X9" s="44" t="s">
        <v>37</v>
      </c>
      <c r="Y9" s="44" t="s">
        <v>25</v>
      </c>
      <c r="Z9" s="102" t="s">
        <v>70</v>
      </c>
    </row>
    <row r="10" spans="1:28" x14ac:dyDescent="0.2">
      <c r="A10" s="36"/>
      <c r="B10" s="36"/>
      <c r="C10" s="37"/>
      <c r="D10" s="53"/>
      <c r="E10" s="37"/>
      <c r="F10" s="38"/>
      <c r="G10" s="39"/>
      <c r="H10" s="39"/>
      <c r="I10" s="100"/>
      <c r="J10" s="39"/>
      <c r="K10" s="36"/>
      <c r="L10" s="36"/>
      <c r="M10" s="36"/>
      <c r="N10" s="36"/>
      <c r="O10" s="37"/>
      <c r="P10" s="36"/>
      <c r="Q10" s="38"/>
      <c r="R10" s="36"/>
      <c r="S10" s="36"/>
      <c r="T10" s="36"/>
      <c r="U10" s="36"/>
      <c r="V10" s="40"/>
      <c r="W10" s="40"/>
      <c r="X10" s="40"/>
      <c r="Y10" s="50"/>
      <c r="Z10" s="37"/>
    </row>
    <row r="11" spans="1:28" x14ac:dyDescent="0.2">
      <c r="A11" s="150">
        <v>2023</v>
      </c>
      <c r="B11" s="150">
        <v>1057</v>
      </c>
      <c r="C11" s="150" t="s">
        <v>120</v>
      </c>
      <c r="D11" s="151" t="s">
        <v>121</v>
      </c>
      <c r="E11" s="151" t="s">
        <v>122</v>
      </c>
      <c r="F11" s="151" t="s">
        <v>123</v>
      </c>
      <c r="G11" s="152">
        <v>-34.119999999999997</v>
      </c>
      <c r="H11" s="152">
        <v>-1.63</v>
      </c>
      <c r="I11" s="150" t="s">
        <v>124</v>
      </c>
      <c r="J11" s="152">
        <f t="shared" ref="J11:J27" si="0">IF(I11="SI",G11-H11,G11)</f>
        <v>-32.489999999999995</v>
      </c>
      <c r="K11" s="150" t="s">
        <v>125</v>
      </c>
      <c r="L11" s="150" t="s">
        <v>126</v>
      </c>
      <c r="M11" s="150" t="s">
        <v>127</v>
      </c>
      <c r="N11" s="150" t="s">
        <v>128</v>
      </c>
      <c r="O11" s="150" t="s">
        <v>129</v>
      </c>
      <c r="P11" s="150" t="s">
        <v>130</v>
      </c>
      <c r="Q11" s="150" t="s">
        <v>131</v>
      </c>
      <c r="R11" s="29" t="s">
        <v>126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150" t="s">
        <v>126</v>
      </c>
      <c r="Z11" s="150" t="s">
        <v>132</v>
      </c>
      <c r="AA11" s="29" t="e">
        <f>IF(#REF!=#REF!,0,1)</f>
        <v>#REF!</v>
      </c>
    </row>
    <row r="12" spans="1:28" x14ac:dyDescent="0.2">
      <c r="A12" s="150">
        <v>2023</v>
      </c>
      <c r="B12" s="150">
        <v>422</v>
      </c>
      <c r="C12" s="150" t="s">
        <v>133</v>
      </c>
      <c r="D12" s="151" t="s">
        <v>134</v>
      </c>
      <c r="E12" s="151" t="s">
        <v>135</v>
      </c>
      <c r="F12" s="151" t="s">
        <v>136</v>
      </c>
      <c r="G12" s="152">
        <v>0.92</v>
      </c>
      <c r="H12" s="152">
        <v>0.92</v>
      </c>
      <c r="I12" s="150" t="s">
        <v>124</v>
      </c>
      <c r="J12" s="152">
        <f t="shared" si="0"/>
        <v>0</v>
      </c>
      <c r="K12" s="150" t="s">
        <v>137</v>
      </c>
      <c r="L12" s="150" t="s">
        <v>126</v>
      </c>
      <c r="M12" s="150" t="s">
        <v>127</v>
      </c>
      <c r="N12" s="150" t="s">
        <v>138</v>
      </c>
      <c r="O12" s="150" t="s">
        <v>139</v>
      </c>
      <c r="P12" s="150" t="s">
        <v>140</v>
      </c>
      <c r="Q12" s="150" t="s">
        <v>141</v>
      </c>
      <c r="R12" s="29" t="s">
        <v>126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150" t="s">
        <v>126</v>
      </c>
      <c r="Z12" s="150" t="s">
        <v>142</v>
      </c>
      <c r="AA12" s="29" t="e">
        <f>IF(#REF!=#REF!,0,1)</f>
        <v>#REF!</v>
      </c>
    </row>
    <row r="13" spans="1:28" x14ac:dyDescent="0.2">
      <c r="A13" s="150">
        <v>2026</v>
      </c>
      <c r="B13" s="150">
        <v>365</v>
      </c>
      <c r="C13" s="150" t="s">
        <v>143</v>
      </c>
      <c r="D13" s="151" t="s">
        <v>144</v>
      </c>
      <c r="E13" s="151" t="s">
        <v>145</v>
      </c>
      <c r="F13" s="151" t="s">
        <v>146</v>
      </c>
      <c r="G13" s="152">
        <v>12.08</v>
      </c>
      <c r="H13" s="152">
        <v>2.1800000000000002</v>
      </c>
      <c r="I13" s="150" t="s">
        <v>124</v>
      </c>
      <c r="J13" s="152">
        <f t="shared" si="0"/>
        <v>9.9</v>
      </c>
      <c r="K13" s="150" t="s">
        <v>147</v>
      </c>
      <c r="L13" s="150" t="s">
        <v>148</v>
      </c>
      <c r="M13" s="150" t="s">
        <v>149</v>
      </c>
      <c r="N13" s="150" t="s">
        <v>150</v>
      </c>
      <c r="O13" s="150" t="s">
        <v>151</v>
      </c>
      <c r="P13" s="150" t="s">
        <v>152</v>
      </c>
      <c r="Q13" s="150" t="s">
        <v>153</v>
      </c>
      <c r="R13" s="29" t="s">
        <v>154</v>
      </c>
      <c r="S13" s="29">
        <v>1030</v>
      </c>
      <c r="T13" s="29">
        <v>10302</v>
      </c>
      <c r="U13" s="29">
        <v>28</v>
      </c>
      <c r="V13" s="29">
        <v>2026</v>
      </c>
      <c r="W13" s="29">
        <v>258</v>
      </c>
      <c r="X13" s="29">
        <v>0</v>
      </c>
      <c r="Y13" s="150" t="s">
        <v>126</v>
      </c>
      <c r="Z13" s="150" t="s">
        <v>155</v>
      </c>
      <c r="AA13" s="29" t="e">
        <f>IF(#REF!=#REF!,0,1)</f>
        <v>#REF!</v>
      </c>
    </row>
    <row r="14" spans="1:28" x14ac:dyDescent="0.2">
      <c r="A14" s="150">
        <v>2026</v>
      </c>
      <c r="B14" s="150">
        <v>544</v>
      </c>
      <c r="C14" s="150" t="s">
        <v>156</v>
      </c>
      <c r="D14" s="151" t="s">
        <v>157</v>
      </c>
      <c r="E14" s="151" t="s">
        <v>158</v>
      </c>
      <c r="F14" s="151" t="s">
        <v>159</v>
      </c>
      <c r="G14" s="152">
        <v>988.2</v>
      </c>
      <c r="H14" s="152">
        <v>178.2</v>
      </c>
      <c r="I14" s="150" t="s">
        <v>124</v>
      </c>
      <c r="J14" s="152">
        <f t="shared" si="0"/>
        <v>810</v>
      </c>
      <c r="K14" s="150" t="s">
        <v>160</v>
      </c>
      <c r="L14" s="150" t="s">
        <v>161</v>
      </c>
      <c r="M14" s="150" t="s">
        <v>149</v>
      </c>
      <c r="N14" s="150" t="s">
        <v>162</v>
      </c>
      <c r="O14" s="150" t="s">
        <v>158</v>
      </c>
      <c r="P14" s="150" t="s">
        <v>130</v>
      </c>
      <c r="Q14" s="150" t="s">
        <v>131</v>
      </c>
      <c r="R14" s="29" t="s">
        <v>154</v>
      </c>
      <c r="S14" s="29">
        <v>1030</v>
      </c>
      <c r="T14" s="29">
        <v>10302</v>
      </c>
      <c r="U14" s="29">
        <v>35</v>
      </c>
      <c r="V14" s="29">
        <v>2026</v>
      </c>
      <c r="W14" s="29">
        <v>247</v>
      </c>
      <c r="X14" s="29">
        <v>0</v>
      </c>
      <c r="Y14" s="150" t="s">
        <v>163</v>
      </c>
      <c r="Z14" s="150" t="s">
        <v>164</v>
      </c>
      <c r="AA14" s="29" t="e">
        <f>IF(#REF!=#REF!,0,1)</f>
        <v>#REF!</v>
      </c>
    </row>
    <row r="15" spans="1:28" x14ac:dyDescent="0.2">
      <c r="A15" s="150">
        <v>2026</v>
      </c>
      <c r="B15" s="150">
        <v>529</v>
      </c>
      <c r="C15" s="150" t="s">
        <v>165</v>
      </c>
      <c r="D15" s="151" t="s">
        <v>166</v>
      </c>
      <c r="E15" s="151" t="s">
        <v>167</v>
      </c>
      <c r="F15" s="151" t="s">
        <v>168</v>
      </c>
      <c r="G15" s="152">
        <v>4905.38</v>
      </c>
      <c r="H15" s="152">
        <v>884.58</v>
      </c>
      <c r="I15" s="150" t="s">
        <v>124</v>
      </c>
      <c r="J15" s="152">
        <f t="shared" si="0"/>
        <v>4020.8</v>
      </c>
      <c r="K15" s="150" t="s">
        <v>169</v>
      </c>
      <c r="L15" s="150" t="s">
        <v>170</v>
      </c>
      <c r="M15" s="150" t="s">
        <v>149</v>
      </c>
      <c r="N15" s="150" t="s">
        <v>171</v>
      </c>
      <c r="O15" s="150" t="s">
        <v>167</v>
      </c>
      <c r="P15" s="150" t="s">
        <v>130</v>
      </c>
      <c r="Q15" s="150" t="s">
        <v>131</v>
      </c>
      <c r="R15" s="29" t="s">
        <v>172</v>
      </c>
      <c r="S15" s="29">
        <v>2020</v>
      </c>
      <c r="T15" s="29">
        <v>20201</v>
      </c>
      <c r="U15" s="29">
        <v>44</v>
      </c>
      <c r="V15" s="29">
        <v>2026</v>
      </c>
      <c r="W15" s="29">
        <v>209</v>
      </c>
      <c r="X15" s="29">
        <v>1</v>
      </c>
      <c r="Y15" s="150" t="s">
        <v>165</v>
      </c>
      <c r="Z15" s="150" t="s">
        <v>173</v>
      </c>
      <c r="AA15" s="29" t="e">
        <f>IF(#REF!=#REF!,0,1)</f>
        <v>#REF!</v>
      </c>
    </row>
    <row r="16" spans="1:28" x14ac:dyDescent="0.2">
      <c r="A16" s="150">
        <v>2021</v>
      </c>
      <c r="B16" s="150">
        <v>1120</v>
      </c>
      <c r="C16" s="150" t="s">
        <v>174</v>
      </c>
      <c r="D16" s="151" t="s">
        <v>175</v>
      </c>
      <c r="E16" s="151" t="s">
        <v>176</v>
      </c>
      <c r="F16" s="151" t="s">
        <v>177</v>
      </c>
      <c r="G16" s="152">
        <v>793</v>
      </c>
      <c r="H16" s="152">
        <v>143</v>
      </c>
      <c r="I16" s="150" t="s">
        <v>124</v>
      </c>
      <c r="J16" s="152">
        <f t="shared" si="0"/>
        <v>650</v>
      </c>
      <c r="K16" s="150" t="s">
        <v>126</v>
      </c>
      <c r="L16" s="150" t="s">
        <v>178</v>
      </c>
      <c r="M16" s="150" t="s">
        <v>179</v>
      </c>
      <c r="N16" s="150" t="s">
        <v>180</v>
      </c>
      <c r="O16" s="150" t="s">
        <v>176</v>
      </c>
      <c r="P16" s="150" t="s">
        <v>130</v>
      </c>
      <c r="Q16" s="150" t="s">
        <v>131</v>
      </c>
      <c r="R16" s="29" t="s">
        <v>126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150" t="s">
        <v>126</v>
      </c>
      <c r="Z16" s="150" t="s">
        <v>181</v>
      </c>
      <c r="AA16" s="29" t="e">
        <f>IF(#REF!=#REF!,0,1)</f>
        <v>#REF!</v>
      </c>
    </row>
    <row r="17" spans="1:27" x14ac:dyDescent="0.2">
      <c r="A17" s="150">
        <v>2018</v>
      </c>
      <c r="B17" s="150">
        <v>225</v>
      </c>
      <c r="C17" s="150" t="s">
        <v>182</v>
      </c>
      <c r="D17" s="151" t="s">
        <v>183</v>
      </c>
      <c r="E17" s="151" t="s">
        <v>184</v>
      </c>
      <c r="F17" s="151" t="s">
        <v>126</v>
      </c>
      <c r="G17" s="152">
        <v>3.29</v>
      </c>
      <c r="H17" s="152">
        <v>0.59</v>
      </c>
      <c r="I17" s="150" t="s">
        <v>124</v>
      </c>
      <c r="J17" s="152">
        <f t="shared" si="0"/>
        <v>2.7</v>
      </c>
      <c r="K17" s="150" t="s">
        <v>126</v>
      </c>
      <c r="L17" s="150" t="s">
        <v>185</v>
      </c>
      <c r="M17" s="150" t="s">
        <v>186</v>
      </c>
      <c r="N17" s="150" t="s">
        <v>187</v>
      </c>
      <c r="O17" s="150" t="s">
        <v>188</v>
      </c>
      <c r="P17" s="150" t="s">
        <v>189</v>
      </c>
      <c r="Q17" s="150" t="s">
        <v>189</v>
      </c>
      <c r="R17" s="29" t="s">
        <v>126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150" t="s">
        <v>126</v>
      </c>
      <c r="Z17" s="150" t="s">
        <v>190</v>
      </c>
      <c r="AA17" s="29" t="e">
        <f>IF(#REF!=#REF!,0,1)</f>
        <v>#REF!</v>
      </c>
    </row>
    <row r="18" spans="1:27" x14ac:dyDescent="0.2">
      <c r="A18" s="150">
        <v>2020</v>
      </c>
      <c r="B18" s="150">
        <v>1169</v>
      </c>
      <c r="C18" s="150" t="s">
        <v>191</v>
      </c>
      <c r="D18" s="151" t="s">
        <v>192</v>
      </c>
      <c r="E18" s="151" t="s">
        <v>193</v>
      </c>
      <c r="F18" s="151" t="s">
        <v>194</v>
      </c>
      <c r="G18" s="152">
        <v>183</v>
      </c>
      <c r="H18" s="152">
        <v>33</v>
      </c>
      <c r="I18" s="150" t="s">
        <v>124</v>
      </c>
      <c r="J18" s="152">
        <f t="shared" si="0"/>
        <v>150</v>
      </c>
      <c r="K18" s="150" t="s">
        <v>126</v>
      </c>
      <c r="L18" s="150" t="s">
        <v>195</v>
      </c>
      <c r="M18" s="150" t="s">
        <v>196</v>
      </c>
      <c r="N18" s="150" t="s">
        <v>197</v>
      </c>
      <c r="O18" s="150" t="s">
        <v>198</v>
      </c>
      <c r="P18" s="150" t="s">
        <v>130</v>
      </c>
      <c r="Q18" s="150" t="s">
        <v>131</v>
      </c>
      <c r="R18" s="29" t="s">
        <v>126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150" t="s">
        <v>126</v>
      </c>
      <c r="Z18" s="150" t="s">
        <v>199</v>
      </c>
      <c r="AA18" s="29" t="e">
        <f>IF(#REF!=#REF!,0,1)</f>
        <v>#REF!</v>
      </c>
    </row>
    <row r="19" spans="1:27" x14ac:dyDescent="0.2">
      <c r="A19" s="150">
        <v>2020</v>
      </c>
      <c r="B19" s="150">
        <v>1170</v>
      </c>
      <c r="C19" s="150" t="s">
        <v>191</v>
      </c>
      <c r="D19" s="151" t="s">
        <v>200</v>
      </c>
      <c r="E19" s="151" t="s">
        <v>193</v>
      </c>
      <c r="F19" s="151" t="s">
        <v>201</v>
      </c>
      <c r="G19" s="152">
        <v>135.86000000000001</v>
      </c>
      <c r="H19" s="152">
        <v>24.5</v>
      </c>
      <c r="I19" s="150" t="s">
        <v>124</v>
      </c>
      <c r="J19" s="152">
        <f t="shared" si="0"/>
        <v>111.36000000000001</v>
      </c>
      <c r="K19" s="150" t="s">
        <v>126</v>
      </c>
      <c r="L19" s="150" t="s">
        <v>202</v>
      </c>
      <c r="M19" s="150" t="s">
        <v>196</v>
      </c>
      <c r="N19" s="150" t="s">
        <v>203</v>
      </c>
      <c r="O19" s="150" t="s">
        <v>198</v>
      </c>
      <c r="P19" s="150" t="s">
        <v>130</v>
      </c>
      <c r="Q19" s="150" t="s">
        <v>131</v>
      </c>
      <c r="R19" s="29" t="s">
        <v>126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150" t="s">
        <v>126</v>
      </c>
      <c r="Z19" s="150" t="s">
        <v>204</v>
      </c>
      <c r="AA19" s="29" t="e">
        <f>IF(#REF!=#REF!,0,1)</f>
        <v>#REF!</v>
      </c>
    </row>
    <row r="20" spans="1:27" x14ac:dyDescent="0.2">
      <c r="A20" s="150">
        <v>2026</v>
      </c>
      <c r="B20" s="150">
        <v>545</v>
      </c>
      <c r="C20" s="150" t="s">
        <v>163</v>
      </c>
      <c r="D20" s="151" t="s">
        <v>205</v>
      </c>
      <c r="E20" s="151" t="s">
        <v>206</v>
      </c>
      <c r="F20" s="151" t="s">
        <v>207</v>
      </c>
      <c r="G20" s="152">
        <v>1098</v>
      </c>
      <c r="H20" s="152">
        <v>198</v>
      </c>
      <c r="I20" s="150" t="s">
        <v>124</v>
      </c>
      <c r="J20" s="152">
        <f t="shared" si="0"/>
        <v>900</v>
      </c>
      <c r="K20" s="150" t="s">
        <v>208</v>
      </c>
      <c r="L20" s="150" t="s">
        <v>209</v>
      </c>
      <c r="M20" s="150" t="s">
        <v>149</v>
      </c>
      <c r="N20" s="150" t="s">
        <v>210</v>
      </c>
      <c r="O20" s="150" t="s">
        <v>211</v>
      </c>
      <c r="P20" s="150" t="s">
        <v>130</v>
      </c>
      <c r="Q20" s="150" t="s">
        <v>131</v>
      </c>
      <c r="R20" s="29" t="s">
        <v>154</v>
      </c>
      <c r="S20" s="29">
        <v>1030</v>
      </c>
      <c r="T20" s="29">
        <v>10302</v>
      </c>
      <c r="U20" s="29">
        <v>35</v>
      </c>
      <c r="V20" s="29">
        <v>2026</v>
      </c>
      <c r="W20" s="29">
        <v>199</v>
      </c>
      <c r="X20" s="29">
        <v>0</v>
      </c>
      <c r="Y20" s="150" t="s">
        <v>163</v>
      </c>
      <c r="Z20" s="150" t="s">
        <v>212</v>
      </c>
      <c r="AA20" s="29" t="e">
        <f>IF(#REF!=#REF!,0,1)</f>
        <v>#REF!</v>
      </c>
    </row>
    <row r="21" spans="1:27" x14ac:dyDescent="0.2">
      <c r="A21" s="150">
        <v>2024</v>
      </c>
      <c r="B21" s="150">
        <v>871</v>
      </c>
      <c r="C21" s="150" t="s">
        <v>213</v>
      </c>
      <c r="D21" s="151" t="s">
        <v>214</v>
      </c>
      <c r="E21" s="151" t="s">
        <v>215</v>
      </c>
      <c r="F21" s="151" t="s">
        <v>216</v>
      </c>
      <c r="G21" s="152">
        <v>553.89</v>
      </c>
      <c r="H21" s="152">
        <v>99.88</v>
      </c>
      <c r="I21" s="150" t="s">
        <v>124</v>
      </c>
      <c r="J21" s="152">
        <f t="shared" si="0"/>
        <v>454.01</v>
      </c>
      <c r="K21" s="150" t="s">
        <v>217</v>
      </c>
      <c r="L21" s="150" t="s">
        <v>218</v>
      </c>
      <c r="M21" s="150" t="s">
        <v>219</v>
      </c>
      <c r="N21" s="150" t="s">
        <v>220</v>
      </c>
      <c r="O21" s="150" t="s">
        <v>221</v>
      </c>
      <c r="P21" s="150" t="s">
        <v>130</v>
      </c>
      <c r="Q21" s="150" t="s">
        <v>131</v>
      </c>
      <c r="R21" s="29" t="s">
        <v>126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150" t="s">
        <v>126</v>
      </c>
      <c r="Z21" s="150" t="s">
        <v>222</v>
      </c>
      <c r="AA21" s="29" t="e">
        <f>IF(#REF!=#REF!,0,1)</f>
        <v>#REF!</v>
      </c>
    </row>
    <row r="22" spans="1:27" x14ac:dyDescent="0.2">
      <c r="A22" s="150">
        <v>2026</v>
      </c>
      <c r="B22" s="150">
        <v>467</v>
      </c>
      <c r="C22" s="150" t="s">
        <v>223</v>
      </c>
      <c r="D22" s="151" t="s">
        <v>224</v>
      </c>
      <c r="E22" s="151" t="s">
        <v>225</v>
      </c>
      <c r="F22" s="151" t="s">
        <v>226</v>
      </c>
      <c r="G22" s="152">
        <v>60</v>
      </c>
      <c r="H22" s="152">
        <v>2.31</v>
      </c>
      <c r="I22" s="150" t="s">
        <v>124</v>
      </c>
      <c r="J22" s="152">
        <f t="shared" si="0"/>
        <v>57.69</v>
      </c>
      <c r="K22" s="150" t="s">
        <v>227</v>
      </c>
      <c r="L22" s="150" t="s">
        <v>228</v>
      </c>
      <c r="M22" s="150" t="s">
        <v>149</v>
      </c>
      <c r="N22" s="150" t="s">
        <v>229</v>
      </c>
      <c r="O22" s="150" t="s">
        <v>225</v>
      </c>
      <c r="P22" s="150" t="s">
        <v>230</v>
      </c>
      <c r="Q22" s="150" t="s">
        <v>231</v>
      </c>
      <c r="R22" s="29" t="s">
        <v>154</v>
      </c>
      <c r="S22" s="29">
        <v>1030</v>
      </c>
      <c r="T22" s="29">
        <v>10302</v>
      </c>
      <c r="U22" s="29">
        <v>10</v>
      </c>
      <c r="V22" s="29">
        <v>2026</v>
      </c>
      <c r="W22" s="29">
        <v>537</v>
      </c>
      <c r="X22" s="29">
        <v>0</v>
      </c>
      <c r="Y22" s="150" t="s">
        <v>223</v>
      </c>
      <c r="Z22" s="150" t="s">
        <v>232</v>
      </c>
      <c r="AA22" s="29" t="e">
        <f>IF(#REF!=#REF!,0,1)</f>
        <v>#REF!</v>
      </c>
    </row>
    <row r="23" spans="1:27" x14ac:dyDescent="0.2">
      <c r="A23" s="150">
        <v>2026</v>
      </c>
      <c r="B23" s="150">
        <v>139</v>
      </c>
      <c r="C23" s="150" t="s">
        <v>233</v>
      </c>
      <c r="D23" s="151" t="s">
        <v>234</v>
      </c>
      <c r="E23" s="151" t="s">
        <v>235</v>
      </c>
      <c r="F23" s="151" t="s">
        <v>236</v>
      </c>
      <c r="G23" s="152">
        <v>3050</v>
      </c>
      <c r="H23" s="152">
        <v>550</v>
      </c>
      <c r="I23" s="150" t="s">
        <v>124</v>
      </c>
      <c r="J23" s="152">
        <f t="shared" si="0"/>
        <v>2500</v>
      </c>
      <c r="K23" s="150" t="s">
        <v>237</v>
      </c>
      <c r="L23" s="150" t="s">
        <v>238</v>
      </c>
      <c r="M23" s="150" t="s">
        <v>149</v>
      </c>
      <c r="N23" s="150" t="s">
        <v>239</v>
      </c>
      <c r="O23" s="150" t="s">
        <v>240</v>
      </c>
      <c r="P23" s="150" t="s">
        <v>130</v>
      </c>
      <c r="Q23" s="150" t="s">
        <v>131</v>
      </c>
      <c r="R23" s="29" t="s">
        <v>172</v>
      </c>
      <c r="S23" s="29">
        <v>2020</v>
      </c>
      <c r="T23" s="29">
        <v>20201</v>
      </c>
      <c r="U23" s="29">
        <v>104</v>
      </c>
      <c r="V23" s="29">
        <v>2025</v>
      </c>
      <c r="W23" s="29">
        <v>119</v>
      </c>
      <c r="X23" s="29">
        <v>1</v>
      </c>
      <c r="Y23" s="150" t="s">
        <v>126</v>
      </c>
      <c r="Z23" s="150" t="s">
        <v>241</v>
      </c>
      <c r="AA23" s="29" t="e">
        <f>IF(#REF!=#REF!,0,1)</f>
        <v>#REF!</v>
      </c>
    </row>
    <row r="24" spans="1:27" x14ac:dyDescent="0.2">
      <c r="A24" s="150">
        <v>2026</v>
      </c>
      <c r="B24" s="150">
        <v>429</v>
      </c>
      <c r="C24" s="150" t="s">
        <v>242</v>
      </c>
      <c r="D24" s="151" t="s">
        <v>243</v>
      </c>
      <c r="E24" s="151" t="s">
        <v>244</v>
      </c>
      <c r="F24" s="151" t="s">
        <v>245</v>
      </c>
      <c r="G24" s="152">
        <v>707.6</v>
      </c>
      <c r="H24" s="152">
        <v>127.6</v>
      </c>
      <c r="I24" s="150" t="s">
        <v>124</v>
      </c>
      <c r="J24" s="152">
        <f t="shared" si="0"/>
        <v>580</v>
      </c>
      <c r="K24" s="150" t="s">
        <v>246</v>
      </c>
      <c r="L24" s="150" t="s">
        <v>247</v>
      </c>
      <c r="M24" s="150" t="s">
        <v>149</v>
      </c>
      <c r="N24" s="150" t="s">
        <v>248</v>
      </c>
      <c r="O24" s="150" t="s">
        <v>249</v>
      </c>
      <c r="P24" s="150" t="s">
        <v>140</v>
      </c>
      <c r="Q24" s="150" t="s">
        <v>141</v>
      </c>
      <c r="R24" s="29" t="s">
        <v>154</v>
      </c>
      <c r="S24" s="29">
        <v>1030</v>
      </c>
      <c r="T24" s="29">
        <v>10302</v>
      </c>
      <c r="U24" s="29">
        <v>12</v>
      </c>
      <c r="V24" s="29">
        <v>2026</v>
      </c>
      <c r="W24" s="29">
        <v>236</v>
      </c>
      <c r="X24" s="29">
        <v>0</v>
      </c>
      <c r="Y24" s="150" t="s">
        <v>250</v>
      </c>
      <c r="Z24" s="150" t="s">
        <v>251</v>
      </c>
      <c r="AA24" s="29" t="e">
        <f>IF(#REF!=#REF!,0,1)</f>
        <v>#REF!</v>
      </c>
    </row>
    <row r="25" spans="1:27" x14ac:dyDescent="0.2">
      <c r="A25" s="150">
        <v>2025</v>
      </c>
      <c r="B25" s="150">
        <v>973</v>
      </c>
      <c r="C25" s="150" t="s">
        <v>252</v>
      </c>
      <c r="D25" s="151" t="s">
        <v>230</v>
      </c>
      <c r="E25" s="151" t="s">
        <v>253</v>
      </c>
      <c r="F25" s="151" t="s">
        <v>126</v>
      </c>
      <c r="G25" s="152">
        <v>-10.37</v>
      </c>
      <c r="H25" s="152">
        <v>-1.87</v>
      </c>
      <c r="I25" s="150" t="s">
        <v>124</v>
      </c>
      <c r="J25" s="152">
        <f t="shared" si="0"/>
        <v>-8.5</v>
      </c>
      <c r="K25" s="150" t="s">
        <v>254</v>
      </c>
      <c r="L25" s="150" t="s">
        <v>255</v>
      </c>
      <c r="M25" s="150" t="s">
        <v>256</v>
      </c>
      <c r="N25" s="150" t="s">
        <v>257</v>
      </c>
      <c r="O25" s="150" t="s">
        <v>258</v>
      </c>
      <c r="P25" s="150" t="s">
        <v>130</v>
      </c>
      <c r="Q25" s="150" t="s">
        <v>131</v>
      </c>
      <c r="R25" s="29" t="s">
        <v>126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150" t="s">
        <v>126</v>
      </c>
      <c r="Z25" s="150" t="s">
        <v>259</v>
      </c>
      <c r="AA25" s="29" t="e">
        <f>IF(#REF!=#REF!,0,1)</f>
        <v>#REF!</v>
      </c>
    </row>
    <row r="26" spans="1:27" x14ac:dyDescent="0.2">
      <c r="A26" s="150">
        <v>2026</v>
      </c>
      <c r="B26" s="150">
        <v>30</v>
      </c>
      <c r="C26" s="150" t="s">
        <v>260</v>
      </c>
      <c r="D26" s="151" t="s">
        <v>230</v>
      </c>
      <c r="E26" s="151" t="s">
        <v>261</v>
      </c>
      <c r="F26" s="151" t="s">
        <v>262</v>
      </c>
      <c r="G26" s="152">
        <v>103.15</v>
      </c>
      <c r="H26" s="152">
        <v>18.600000000000001</v>
      </c>
      <c r="I26" s="150" t="s">
        <v>263</v>
      </c>
      <c r="J26" s="152">
        <f t="shared" si="0"/>
        <v>103.15</v>
      </c>
      <c r="K26" s="150" t="s">
        <v>126</v>
      </c>
      <c r="L26" s="150" t="s">
        <v>264</v>
      </c>
      <c r="M26" s="150" t="s">
        <v>149</v>
      </c>
      <c r="N26" s="150" t="s">
        <v>265</v>
      </c>
      <c r="O26" s="150" t="s">
        <v>266</v>
      </c>
      <c r="P26" s="150" t="s">
        <v>130</v>
      </c>
      <c r="Q26" s="150" t="s">
        <v>131</v>
      </c>
      <c r="R26" s="29" t="s">
        <v>154</v>
      </c>
      <c r="S26" s="29">
        <v>1030</v>
      </c>
      <c r="T26" s="29">
        <v>10302</v>
      </c>
      <c r="U26" s="29">
        <v>56</v>
      </c>
      <c r="V26" s="29">
        <v>2025</v>
      </c>
      <c r="W26" s="29">
        <v>518</v>
      </c>
      <c r="X26" s="29">
        <v>0</v>
      </c>
      <c r="Y26" s="150" t="s">
        <v>267</v>
      </c>
      <c r="Z26" s="150" t="s">
        <v>268</v>
      </c>
      <c r="AA26" s="29" t="e">
        <f>IF(#REF!=#REF!,0,1)</f>
        <v>#REF!</v>
      </c>
    </row>
    <row r="27" spans="1:27" x14ac:dyDescent="0.2">
      <c r="A27" s="150">
        <v>2020</v>
      </c>
      <c r="B27" s="150">
        <v>1178</v>
      </c>
      <c r="C27" s="150" t="s">
        <v>191</v>
      </c>
      <c r="D27" s="151" t="s">
        <v>269</v>
      </c>
      <c r="E27" s="151" t="s">
        <v>270</v>
      </c>
      <c r="F27" s="151" t="s">
        <v>271</v>
      </c>
      <c r="G27" s="152">
        <v>-10.039999999999999</v>
      </c>
      <c r="H27" s="152">
        <v>0.06</v>
      </c>
      <c r="I27" s="150" t="s">
        <v>124</v>
      </c>
      <c r="J27" s="152">
        <f t="shared" si="0"/>
        <v>-10.1</v>
      </c>
      <c r="K27" s="150" t="s">
        <v>272</v>
      </c>
      <c r="L27" s="150" t="s">
        <v>273</v>
      </c>
      <c r="M27" s="150" t="s">
        <v>196</v>
      </c>
      <c r="N27" s="150" t="s">
        <v>274</v>
      </c>
      <c r="O27" s="150" t="s">
        <v>275</v>
      </c>
      <c r="P27" s="150" t="s">
        <v>130</v>
      </c>
      <c r="Q27" s="150" t="s">
        <v>131</v>
      </c>
      <c r="R27" s="29" t="s">
        <v>126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150" t="s">
        <v>126</v>
      </c>
      <c r="Z27" s="150" t="s">
        <v>276</v>
      </c>
      <c r="AA27" s="29" t="e">
        <f>IF(#REF!=#REF!,0,1)</f>
        <v>#REF!</v>
      </c>
    </row>
    <row r="28" spans="1:27" x14ac:dyDescent="0.2">
      <c r="C28" s="29"/>
      <c r="D28" s="29"/>
      <c r="E28" s="29"/>
      <c r="F28" s="29"/>
      <c r="G28" s="29"/>
      <c r="H28" s="29"/>
      <c r="I28" s="29"/>
      <c r="J28" s="29"/>
      <c r="O28" s="29"/>
      <c r="Q28" s="29"/>
      <c r="Z28" s="29"/>
    </row>
    <row r="29" spans="1:27" x14ac:dyDescent="0.2">
      <c r="C29" s="29"/>
      <c r="D29" s="29"/>
      <c r="E29" s="29"/>
      <c r="F29" s="154" t="s">
        <v>277</v>
      </c>
      <c r="G29" s="153">
        <f>SUM(G11:G27)</f>
        <v>12539.839999999998</v>
      </c>
      <c r="H29" s="29"/>
      <c r="I29" s="29"/>
      <c r="J29" s="29"/>
      <c r="O29" s="29"/>
      <c r="Q29" s="29"/>
      <c r="Z29" s="29"/>
      <c r="AA29" s="156" t="e">
        <f>SUM(Z11:AA27)</f>
        <v>#REF!</v>
      </c>
    </row>
    <row r="30" spans="1:27" x14ac:dyDescent="0.2">
      <c r="C30" s="29"/>
      <c r="D30" s="29"/>
      <c r="E30" s="29"/>
      <c r="F30" s="29"/>
      <c r="G30" s="29"/>
      <c r="H30" s="29"/>
      <c r="I30" s="29"/>
      <c r="J30" s="29"/>
      <c r="O30" s="29"/>
      <c r="Q30" s="29"/>
      <c r="Z30" s="29"/>
    </row>
    <row r="31" spans="1:27" x14ac:dyDescent="0.2">
      <c r="C31" s="29"/>
      <c r="D31" s="29"/>
      <c r="E31" s="29"/>
      <c r="F31" s="29"/>
      <c r="G31" s="29"/>
      <c r="H31" s="29"/>
      <c r="I31" s="29"/>
      <c r="J31" s="29"/>
      <c r="O31" s="29"/>
      <c r="Q31" s="29"/>
      <c r="Z31" s="29"/>
    </row>
    <row r="32" spans="1:27" x14ac:dyDescent="0.2">
      <c r="C32" s="29"/>
      <c r="D32" s="29"/>
      <c r="E32" s="29"/>
      <c r="F32" s="29"/>
      <c r="G32" s="29"/>
      <c r="H32" s="29"/>
      <c r="I32" s="29"/>
      <c r="J32" s="29"/>
      <c r="O32" s="29"/>
      <c r="Q32" s="29"/>
      <c r="Z32" s="29"/>
    </row>
    <row r="33" spans="3:26" x14ac:dyDescent="0.2">
      <c r="C33" s="29"/>
      <c r="D33" s="29"/>
      <c r="E33" s="29"/>
      <c r="F33" s="29"/>
      <c r="G33" s="29"/>
      <c r="H33" s="29"/>
      <c r="I33" s="29"/>
      <c r="J33" s="29"/>
      <c r="O33" s="29"/>
      <c r="Q33" s="29"/>
      <c r="Z33" s="29"/>
    </row>
    <row r="34" spans="3:26" x14ac:dyDescent="0.2">
      <c r="C34" s="29"/>
      <c r="D34" s="29"/>
      <c r="E34" s="29"/>
      <c r="F34" s="29"/>
      <c r="G34" s="29"/>
      <c r="H34" s="29"/>
      <c r="I34" s="29"/>
      <c r="J34" s="29"/>
      <c r="O34" s="29"/>
      <c r="Q34" s="29"/>
      <c r="Z34" s="29"/>
    </row>
    <row r="35" spans="3:26" x14ac:dyDescent="0.2">
      <c r="C35" s="29"/>
      <c r="D35" s="29"/>
      <c r="E35" s="29"/>
      <c r="F35" s="29"/>
      <c r="G35" s="29"/>
      <c r="H35" s="29"/>
      <c r="I35" s="29"/>
      <c r="J35" s="29"/>
      <c r="O35" s="29"/>
      <c r="Q35" s="29"/>
      <c r="Z35" s="29"/>
    </row>
    <row r="36" spans="3:26" x14ac:dyDescent="0.2">
      <c r="C36" s="29"/>
      <c r="D36" s="29"/>
      <c r="E36" s="29"/>
      <c r="F36" s="29"/>
      <c r="G36" s="29"/>
      <c r="H36" s="29"/>
      <c r="I36" s="29"/>
      <c r="J36" s="29"/>
      <c r="O36" s="29"/>
      <c r="Q36" s="29"/>
      <c r="Z36" s="29"/>
    </row>
  </sheetData>
  <mergeCells count="10">
    <mergeCell ref="A6:F6"/>
    <mergeCell ref="A1:Z1"/>
    <mergeCell ref="A3:Z3"/>
    <mergeCell ref="A8:C8"/>
    <mergeCell ref="D8:L8"/>
    <mergeCell ref="M8:O8"/>
    <mergeCell ref="P8:Q8"/>
    <mergeCell ref="R8:U8"/>
    <mergeCell ref="V8:X8"/>
    <mergeCell ref="A5:F5"/>
  </mergeCells>
  <dataValidations count="1">
    <dataValidation type="list" allowBlank="1" showInputMessage="1" showErrorMessage="1" errorTitle="SCISSIONE PAGAMENTI" error="Selezionare 'NO' se il documento non è soggeto alla Scissione Pagamenti" sqref="I12:I30" xr:uid="{5FC7DD26-0F0C-414B-9E65-B80B2DDD7FE2}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35F2F-514D-4D7C-B113-B14A18473395}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29" hidden="1" customWidth="1"/>
    <col min="2" max="2" width="10.28515625" style="29" hidden="1" customWidth="1"/>
    <col min="3" max="3" width="15.7109375" style="31" customWidth="1"/>
    <col min="4" max="4" width="10.7109375" style="30" bestFit="1" customWidth="1"/>
    <col min="5" max="5" width="10.7109375" style="30" customWidth="1"/>
    <col min="6" max="6" width="43.7109375" style="31" customWidth="1"/>
    <col min="7" max="7" width="15.5703125" style="31" hidden="1" customWidth="1"/>
    <col min="8" max="9" width="12.140625" style="32" customWidth="1"/>
    <col min="10" max="10" width="22.85546875" style="31" customWidth="1"/>
    <col min="11" max="11" width="13.7109375" style="31" customWidth="1"/>
    <col min="12" max="12" width="21.7109375" style="29" customWidth="1"/>
    <col min="13" max="16" width="12.140625" style="29" customWidth="1"/>
    <col min="17" max="17" width="9.140625" style="29" customWidth="1"/>
    <col min="18" max="18" width="9.140625" style="107" customWidth="1"/>
    <col min="19" max="16384" width="9.140625" style="29"/>
  </cols>
  <sheetData>
    <row r="1" spans="1:18" s="14" customFormat="1" ht="23.1" customHeight="1" x14ac:dyDescent="0.2">
      <c r="A1" s="164"/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7"/>
      <c r="R1" s="144"/>
    </row>
    <row r="2" spans="1:18" s="14" customFormat="1" ht="15" customHeight="1" x14ac:dyDescent="0.2">
      <c r="Q2" s="148"/>
      <c r="R2" s="144"/>
    </row>
    <row r="3" spans="1:18" s="14" customFormat="1" ht="23.1" customHeight="1" x14ac:dyDescent="0.2">
      <c r="A3" s="210" t="s">
        <v>111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187"/>
      <c r="R3" s="144"/>
    </row>
    <row r="4" spans="1:18" s="14" customFormat="1" x14ac:dyDescent="0.2">
      <c r="A4" s="234"/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185"/>
      <c r="R4" s="144"/>
    </row>
    <row r="5" spans="1:18" s="14" customFormat="1" ht="23.1" customHeight="1" x14ac:dyDescent="0.2">
      <c r="A5" s="219" t="s">
        <v>110</v>
      </c>
      <c r="B5" s="219"/>
      <c r="C5" s="219"/>
      <c r="D5" s="219"/>
      <c r="E5" s="219"/>
      <c r="F5" s="219"/>
      <c r="G5" s="219"/>
      <c r="H5" s="219"/>
      <c r="I5" s="220"/>
      <c r="J5" s="167" t="s">
        <v>109</v>
      </c>
      <c r="K5" s="186"/>
      <c r="L5" s="186"/>
      <c r="M5" s="186"/>
      <c r="N5" s="186"/>
      <c r="O5" s="186"/>
      <c r="P5" s="186"/>
      <c r="Q5" s="187"/>
      <c r="R5" s="144"/>
    </row>
    <row r="6" spans="1:18" s="14" customFormat="1" ht="23.1" customHeight="1" x14ac:dyDescent="0.2">
      <c r="C6" s="227" t="s">
        <v>97</v>
      </c>
      <c r="D6" s="228"/>
      <c r="E6" s="228"/>
      <c r="F6" s="228"/>
      <c r="G6" s="229"/>
      <c r="H6" s="137">
        <v>0</v>
      </c>
      <c r="I6" s="141"/>
      <c r="J6" s="225" t="s">
        <v>97</v>
      </c>
      <c r="K6" s="225"/>
      <c r="L6" s="225"/>
      <c r="M6" s="225"/>
      <c r="N6" s="226"/>
      <c r="O6" s="142">
        <v>0</v>
      </c>
      <c r="P6" s="235"/>
      <c r="Q6" s="204"/>
      <c r="R6" s="144"/>
    </row>
    <row r="7" spans="1:18" s="14" customFormat="1" ht="23.1" customHeight="1" x14ac:dyDescent="0.2">
      <c r="C7" s="227" t="s">
        <v>115</v>
      </c>
      <c r="D7" s="228"/>
      <c r="E7" s="228"/>
      <c r="F7" s="228"/>
      <c r="G7" s="138"/>
      <c r="H7" s="137">
        <v>0</v>
      </c>
      <c r="I7" s="139"/>
      <c r="J7" s="223" t="s">
        <v>115</v>
      </c>
      <c r="K7" s="223"/>
      <c r="L7" s="223"/>
      <c r="M7" s="223"/>
      <c r="N7" s="224"/>
      <c r="O7" s="140">
        <v>0</v>
      </c>
      <c r="P7" s="236"/>
      <c r="Q7" s="237"/>
      <c r="R7" s="144"/>
    </row>
    <row r="8" spans="1:18" s="14" customFormat="1" ht="23.1" customHeight="1" x14ac:dyDescent="0.2">
      <c r="C8" s="227" t="s">
        <v>116</v>
      </c>
      <c r="D8" s="228"/>
      <c r="E8" s="228"/>
      <c r="F8" s="228"/>
      <c r="G8" s="138"/>
      <c r="H8" s="137">
        <f>H6-H7</f>
        <v>0</v>
      </c>
      <c r="I8" s="135"/>
      <c r="J8" s="221" t="s">
        <v>117</v>
      </c>
      <c r="K8" s="221"/>
      <c r="L8" s="221"/>
      <c r="M8" s="221"/>
      <c r="N8" s="222"/>
      <c r="O8" s="136">
        <v>0</v>
      </c>
      <c r="P8" s="238"/>
      <c r="Q8" s="239"/>
      <c r="R8" s="144"/>
    </row>
    <row r="9" spans="1:18" s="14" customFormat="1" x14ac:dyDescent="0.2">
      <c r="C9" s="134"/>
      <c r="D9" s="134"/>
      <c r="E9" s="134"/>
      <c r="F9" s="134"/>
      <c r="G9" s="104"/>
      <c r="H9" s="133"/>
      <c r="I9" s="24"/>
      <c r="J9" s="26"/>
      <c r="K9" s="26"/>
      <c r="L9" s="26"/>
      <c r="M9" s="26"/>
      <c r="N9" s="26"/>
      <c r="O9" s="132"/>
      <c r="P9" s="168"/>
      <c r="Q9" s="187"/>
      <c r="R9" s="144"/>
    </row>
    <row r="10" spans="1:18" s="14" customFormat="1" ht="16.5" customHeight="1" x14ac:dyDescent="0.2">
      <c r="A10" s="230" t="s">
        <v>108</v>
      </c>
      <c r="B10" s="231"/>
      <c r="C10" s="231"/>
      <c r="D10" s="231"/>
      <c r="E10" s="231"/>
      <c r="F10" s="231"/>
      <c r="G10" s="231"/>
      <c r="H10" s="231"/>
      <c r="I10" s="231"/>
      <c r="J10" s="231"/>
      <c r="K10" s="231"/>
      <c r="L10" s="231"/>
      <c r="M10" s="231"/>
      <c r="N10" s="231"/>
      <c r="O10" s="231"/>
      <c r="P10" s="231"/>
      <c r="Q10" s="232"/>
      <c r="R10" s="144"/>
    </row>
    <row r="11" spans="1:18" s="14" customFormat="1" ht="23.1" customHeight="1" x14ac:dyDescent="0.2">
      <c r="A11" s="167" t="s">
        <v>14</v>
      </c>
      <c r="B11" s="169"/>
      <c r="C11" s="167" t="s">
        <v>15</v>
      </c>
      <c r="D11" s="168"/>
      <c r="E11" s="168"/>
      <c r="F11" s="168"/>
      <c r="G11" s="168"/>
      <c r="H11" s="168"/>
      <c r="I11" s="169"/>
      <c r="J11" s="167" t="s">
        <v>1</v>
      </c>
      <c r="K11" s="169"/>
      <c r="L11" s="105"/>
      <c r="M11" s="167" t="s">
        <v>64</v>
      </c>
      <c r="N11" s="168"/>
      <c r="O11" s="168"/>
      <c r="P11" s="168"/>
      <c r="Q11" s="187"/>
      <c r="R11" s="144"/>
    </row>
    <row r="12" spans="1:18" ht="36" customHeight="1" x14ac:dyDescent="0.2">
      <c r="A12" s="44" t="s">
        <v>21</v>
      </c>
      <c r="B12" s="131" t="s">
        <v>107</v>
      </c>
      <c r="C12" s="44" t="s">
        <v>24</v>
      </c>
      <c r="D12" s="46" t="s">
        <v>25</v>
      </c>
      <c r="E12" s="130" t="s">
        <v>106</v>
      </c>
      <c r="F12" s="44" t="s">
        <v>26</v>
      </c>
      <c r="G12" s="44" t="s">
        <v>28</v>
      </c>
      <c r="H12" s="98" t="s">
        <v>66</v>
      </c>
      <c r="I12" s="47" t="s">
        <v>67</v>
      </c>
      <c r="J12" s="44" t="s">
        <v>30</v>
      </c>
      <c r="K12" s="44" t="s">
        <v>31</v>
      </c>
      <c r="L12" s="89" t="s">
        <v>105</v>
      </c>
      <c r="M12" s="87" t="s">
        <v>66</v>
      </c>
      <c r="N12" s="87" t="s">
        <v>104</v>
      </c>
      <c r="O12" s="145" t="s">
        <v>114</v>
      </c>
      <c r="P12" s="87" t="s">
        <v>65</v>
      </c>
      <c r="Q12" s="143" t="s">
        <v>68</v>
      </c>
    </row>
    <row r="13" spans="1:18" x14ac:dyDescent="0.2">
      <c r="C13" s="53"/>
      <c r="D13" s="37"/>
      <c r="E13" s="37"/>
      <c r="F13" s="38"/>
      <c r="G13" s="38"/>
      <c r="H13" s="39"/>
      <c r="I13" s="39"/>
      <c r="J13" s="38"/>
      <c r="K13" s="38"/>
      <c r="L13" s="37"/>
      <c r="M13" s="39"/>
      <c r="N13" s="39"/>
      <c r="O13" s="39"/>
    </row>
    <row r="14" spans="1:18" x14ac:dyDescent="0.2">
      <c r="C14" s="29"/>
      <c r="D14" s="29"/>
      <c r="E14" s="29"/>
      <c r="F14" s="29"/>
      <c r="G14" s="29"/>
      <c r="H14" s="29"/>
      <c r="I14" s="29"/>
      <c r="J14" s="29"/>
      <c r="K14" s="129"/>
    </row>
    <row r="15" spans="1:18" x14ac:dyDescent="0.2">
      <c r="C15" s="29"/>
      <c r="D15" s="29"/>
      <c r="E15" s="29"/>
      <c r="F15" s="29"/>
      <c r="G15" s="29"/>
      <c r="H15" s="29"/>
      <c r="I15" s="29"/>
      <c r="J15" s="29"/>
      <c r="K15" s="29"/>
    </row>
    <row r="16" spans="1:18" x14ac:dyDescent="0.2">
      <c r="C16" s="29"/>
      <c r="D16" s="29"/>
      <c r="E16" s="29"/>
      <c r="F16" s="29"/>
      <c r="G16" s="29"/>
      <c r="H16" s="29"/>
      <c r="I16" s="29"/>
      <c r="J16" s="29"/>
      <c r="K16" s="29"/>
    </row>
    <row r="17" spans="3:11" x14ac:dyDescent="0.2">
      <c r="C17" s="29"/>
      <c r="D17" s="29"/>
      <c r="E17" s="29"/>
      <c r="F17" s="29"/>
      <c r="G17" s="29"/>
      <c r="H17" s="29"/>
      <c r="I17" s="29"/>
      <c r="J17" s="29"/>
      <c r="K17" s="29"/>
    </row>
    <row r="18" spans="3:11" x14ac:dyDescent="0.2">
      <c r="C18" s="29"/>
      <c r="D18" s="29"/>
      <c r="E18" s="29"/>
      <c r="F18" s="29"/>
      <c r="G18" s="29"/>
      <c r="H18" s="29"/>
      <c r="I18" s="29"/>
      <c r="J18" s="29"/>
      <c r="K18" s="29"/>
    </row>
    <row r="19" spans="3:11" x14ac:dyDescent="0.2">
      <c r="C19" s="29"/>
      <c r="D19" s="29"/>
      <c r="E19" s="29"/>
      <c r="F19" s="29"/>
      <c r="G19" s="29"/>
      <c r="H19" s="29"/>
      <c r="I19" s="29"/>
      <c r="J19" s="29"/>
      <c r="K19" s="29"/>
    </row>
    <row r="20" spans="3:11" x14ac:dyDescent="0.2">
      <c r="C20" s="29"/>
      <c r="D20" s="29"/>
      <c r="E20" s="29"/>
      <c r="F20" s="29"/>
      <c r="G20" s="29"/>
      <c r="H20" s="29"/>
      <c r="I20" s="29"/>
      <c r="J20" s="29"/>
      <c r="K20" s="29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538F9247-3B1C-494B-B644-8BEB5AC8B518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Amerio Gabriele</cp:lastModifiedBy>
  <cp:lastPrinted>2015-01-23T09:39:52Z</cp:lastPrinted>
  <dcterms:created xsi:type="dcterms:W3CDTF">1996-11-05T10:16:36Z</dcterms:created>
  <dcterms:modified xsi:type="dcterms:W3CDTF">2026-08-17T09:43:47Z</dcterms:modified>
</cp:coreProperties>
</file>